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bin" ContentType="application/vnd.openxmlformats-officedocument.spreadsheetml.printerSettings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770" windowWidth="19420" windowHeight="7440" firstSheet="3" activeTab="3"/>
  </bookViews>
  <sheets>
    <sheet name="_com.sap.ip.bi.xl.hiddensheet" sheetId="1" state="veryHidden" r:id="rId1"/>
    <sheet name="Form Responses 2" sheetId="2" state="hidden" r:id="rId2"/>
    <sheet name="Form Responses 1" sheetId="3" state="hidden" r:id="rId3"/>
    <sheet name="PLANNING COMMERCIAL - ROAD 2019" sheetId="4" r:id="rId4"/>
    <sheet name="PLANNING COMMERCIAL - ROAD 2020" sheetId="5" r:id="rId5"/>
    <sheet name="Sheet1" sheetId="6" r:id="rId6"/>
    <sheet name="Sheet2" sheetId="7" r:id="rId7"/>
  </sheets>
  <externalReferences>
    <externalReference r:id="rId10"/>
  </externalReferences>
  <definedNames>
    <definedName name="SAPCrosstab1">'Sheet2'!$A$1:$B$4</definedName>
  </definedNames>
  <calcPr fullCalcOnLoad="1"/>
</workbook>
</file>

<file path=xl/sharedStrings.xml><?xml version="1.0" encoding="utf-8"?>
<sst xmlns="http://schemas.openxmlformats.org/spreadsheetml/2006/main" count="443" uniqueCount="120">
  <si>
    <t>Timestamp</t>
  </si>
  <si>
    <t>Untitled Question</t>
  </si>
  <si>
    <t>STYCZEŃ</t>
  </si>
  <si>
    <t>LUTY</t>
  </si>
  <si>
    <t>MARZEC</t>
  </si>
  <si>
    <t>KWIECIEŃ</t>
  </si>
  <si>
    <t>MAJ</t>
  </si>
  <si>
    <t>CZERWIEC</t>
  </si>
  <si>
    <t>LIPIEC</t>
  </si>
  <si>
    <t>SIERPIEN</t>
  </si>
  <si>
    <t>WRZESIEN</t>
  </si>
  <si>
    <t>PAŹDZIERNIK</t>
  </si>
  <si>
    <t>LISTOPAD</t>
  </si>
  <si>
    <t>GRUDZIEN</t>
  </si>
  <si>
    <t>UDZIAŁ OBROTU</t>
  </si>
  <si>
    <t xml:space="preserve">PILOTAŻ </t>
  </si>
  <si>
    <t>KOMUNIKACJA</t>
  </si>
  <si>
    <t>IMPLANTACJA</t>
  </si>
  <si>
    <t>SZKOLENIA</t>
  </si>
  <si>
    <t>PILOTOWANA PROGRESJA</t>
  </si>
  <si>
    <t>TOP PRODUKTY</t>
  </si>
  <si>
    <t>ONLINE</t>
  </si>
  <si>
    <t>SKLEPY</t>
  </si>
  <si>
    <t>OFFLINE</t>
  </si>
  <si>
    <t>TOP RODZINY</t>
  </si>
  <si>
    <t>WAŻNE WYDARZENIA</t>
  </si>
  <si>
    <t>WIZYTY W SKLEPACH</t>
  </si>
  <si>
    <t>WYBÓR GAM - REGIONY</t>
  </si>
  <si>
    <t>WYBÓR SZKOLENIOWCÓW 2019</t>
  </si>
  <si>
    <t>PRZYGOTUJ SIĘ DO PRZYSZŁEGO SEZONU - TRENAŻERY</t>
  </si>
  <si>
    <t>SZKOLENIE SZKOLENIOWCÓW</t>
  </si>
  <si>
    <t>SZKOLENIA TECHNICZNE W SKLPEACH</t>
  </si>
  <si>
    <t>SZKOLENIE DLA SZKOLENIOWCÓW FRANCJA</t>
  </si>
  <si>
    <t>ZATWIERDZENIE WYBORU GAM</t>
  </si>
  <si>
    <t>SPRAWDZENIE WYBORU GAM</t>
  </si>
  <si>
    <t>ZAMÓWIENIE SOWROOMU SRX4</t>
  </si>
  <si>
    <t>IVENT SZOSOWY - GNFY GDYNIA</t>
  </si>
  <si>
    <t>OTWARCIE SEZONU ROWEROWEGO 2018</t>
  </si>
  <si>
    <t>REGIONALNE SYNERGIE</t>
  </si>
  <si>
    <t>BIKE EXPO</t>
  </si>
  <si>
    <t>SELEKCJA 2019 - FRANCJA</t>
  </si>
  <si>
    <t>WYBÓR GAM JESIEŃ - ZIMA</t>
  </si>
  <si>
    <t>KONSULTACJE PLANÓW MASS</t>
  </si>
  <si>
    <t>SZKOLENIA TECHNICZNE W SKLEPACH</t>
  </si>
  <si>
    <t>Smart Flow Tacx</t>
  </si>
  <si>
    <t>HEADBAND 100 POLAR BLACK</t>
  </si>
  <si>
    <t>WINTER GLOVES 100</t>
  </si>
  <si>
    <t>Home trainer In'Ride 100</t>
  </si>
  <si>
    <t>GNYF -AKCJA TECHNICZNA SZOSA</t>
  </si>
  <si>
    <t>TURBO TRAINER</t>
  </si>
  <si>
    <t>COLD WEATHER HE</t>
  </si>
  <si>
    <t>COLD ROAD GLOV</t>
  </si>
  <si>
    <t>M ROAD CG BIKES</t>
  </si>
  <si>
    <t>M COLD W CG APP</t>
  </si>
  <si>
    <t>MID-SEASON GLOVES 500 BLACK</t>
  </si>
  <si>
    <t>PACK VORTEX SMART</t>
  </si>
  <si>
    <t>BIKE GLOVES 500 WINTER Black</t>
  </si>
  <si>
    <t>RC 520 NAVY</t>
  </si>
  <si>
    <t>IMPLANTACJA SHOWROOMU ZWIFT T37  /  IMPLANTACJA JESIEŃ ZIMA T39</t>
  </si>
  <si>
    <t>PRZEBUDOWA SEKTORA WIOSNA/LATO  - T8</t>
  </si>
  <si>
    <t>KOLARSTWO SZOSOWE</t>
  </si>
  <si>
    <t>M COLD W BASELA</t>
  </si>
  <si>
    <t>BALACLAVA 500 SEAMLESS</t>
  </si>
  <si>
    <t>M RDRG BIKES</t>
  </si>
  <si>
    <t>BIKE COMPUTERS</t>
  </si>
  <si>
    <t>RC 500 BLACK</t>
  </si>
  <si>
    <t>JACKET BIKE 900 VISIBLE YELLOW</t>
  </si>
  <si>
    <t>Bike computer 120</t>
  </si>
  <si>
    <t>Bike computer 500 Black</t>
  </si>
  <si>
    <t>Bottle cage 500  black</t>
  </si>
  <si>
    <t>bottle cage Rapid Fix black</t>
  </si>
  <si>
    <t>Bike computer 100</t>
  </si>
  <si>
    <t>ROAD MTB BOTTLE</t>
  </si>
  <si>
    <t>GLOVES WARM WE</t>
  </si>
  <si>
    <t>M WARM W CG APP</t>
  </si>
  <si>
    <t>RC 120 ABYSS GREY</t>
  </si>
  <si>
    <t>W WARM W CG APP</t>
  </si>
  <si>
    <t>RC 500 BLUE</t>
  </si>
  <si>
    <t>RC 120 DISC BLUE ORANGE</t>
  </si>
  <si>
    <t>ROADC 900 Mittens black 2019</t>
  </si>
  <si>
    <t>RC 520 LTD 1x11</t>
  </si>
  <si>
    <t>BIKE GLOVES 100 Black</t>
  </si>
  <si>
    <t>M MID-S CG APP</t>
  </si>
  <si>
    <t>TIGHT BIKE 100 NO BRACES</t>
  </si>
  <si>
    <t>Elite EVO INTERACTIVE</t>
  </si>
  <si>
    <t>Triban RC 500 i 520</t>
  </si>
  <si>
    <t>SCHEMAT KOMUNIKACJI I DZIAŁANIA NA ROK 2020</t>
  </si>
  <si>
    <t>TRIBAN RC 520 GRVL</t>
  </si>
  <si>
    <t>TRENAŻER</t>
  </si>
  <si>
    <t>PLAN KOMUNIKACJI 2020</t>
  </si>
  <si>
    <t>CEL WZROST: 13,6 %</t>
  </si>
  <si>
    <t>OBRÓT: 62695334</t>
  </si>
  <si>
    <t/>
  </si>
  <si>
    <t>PCE</t>
  </si>
  <si>
    <t>Overall Result</t>
  </si>
  <si>
    <t>Sales quantity, actual year (Comp)</t>
  </si>
  <si>
    <t>Generic article</t>
  </si>
  <si>
    <t>BTWIN ROAD BIKE TRIBAN 520 FB</t>
  </si>
  <si>
    <t>Elite Aleno Smart</t>
  </si>
  <si>
    <t>LS UNDERWEAR BIKE 100    BLACK</t>
  </si>
  <si>
    <t>ROAD BIKE BTWIN ULTRA 920 AF</t>
  </si>
  <si>
    <t>ROAD BIKE TRIBAN 100</t>
  </si>
  <si>
    <t>ROAD BIKE TRIBAN 500 BLACK</t>
  </si>
  <si>
    <t>ROAD BIKE TRIBAN 500 ROUGE</t>
  </si>
  <si>
    <t>ROAD BIKE TRIBAN 520  C1</t>
  </si>
  <si>
    <t>ROAD BIKE TRIBAN 540 BLACK</t>
  </si>
  <si>
    <t>ROAD BIKE ULTRA 900 AF</t>
  </si>
  <si>
    <t>TOUR DE VAN RYSEL</t>
  </si>
  <si>
    <t>CEL WZROST: 11 %</t>
  </si>
  <si>
    <t>OBRÓT: 54340420</t>
  </si>
  <si>
    <t>MARŻA: 23%</t>
  </si>
  <si>
    <t>MARŻA: 24%</t>
  </si>
  <si>
    <t>ROAD BIKE BTWIN ULTRA 940 AF</t>
  </si>
  <si>
    <t>EVENTY ZWIFT</t>
  </si>
  <si>
    <t>EVENT ZWIFT</t>
  </si>
  <si>
    <t>AKCJA TECHNICZNA</t>
  </si>
  <si>
    <t>ZWIFT</t>
  </si>
  <si>
    <t>KURTKA EN 1150</t>
  </si>
  <si>
    <t>Odzież szosowa</t>
  </si>
  <si>
    <t>SCHEMAT KOMUNIKACJI I DZIAŁANIA NA ROK 2019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</si>
</sst>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/d/yyyy\ h:mm:ss"/>
    <numFmt numFmtId="165" formatCode="#,##0.00\ %"/>
    <numFmt numFmtId="166" formatCode="#,##0\ &quot;PLN&quot;"/>
    <numFmt numFmtId="167" formatCode="0.0%"/>
    <numFmt numFmtId="168" formatCode="###,000"/>
    <numFmt numFmtId="169" formatCode="#,##0;\-#,##0;#,##0"/>
    <numFmt numFmtId="170" formatCode="#,##0.00;\-#,##0.00;#,##0.00"/>
    <numFmt numFmtId="171" formatCode="&quot;     &quot;@"/>
    <numFmt numFmtId="172" formatCode="0.000"/>
    <numFmt numFmtId="173" formatCode="0.0000"/>
    <numFmt numFmtId="174" formatCode="0.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.##0;\-#.##0;#.##0"/>
    <numFmt numFmtId="181" formatCode="#,##0.00&quot; EUR&quot;;\-#,##0.00&quot; EUR&quot;;#,##0.00&quot; EUR&quot;"/>
    <numFmt numFmtId="182" formatCode="#,##0.00&quot; DZD&quot;;\-#,##0.00&quot; DZD&quot;;#,##0.00&quot; DZD&quot;"/>
  </numFmts>
  <fonts count="10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color indexed="8"/>
      <name val="Arial"/>
      <family val="2"/>
    </font>
    <font>
      <b/>
      <sz val="12"/>
      <name val="Trebuchet MS"/>
      <family val="2"/>
    </font>
    <font>
      <b/>
      <sz val="12"/>
      <name val="Verdan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56"/>
      <name val="Verdana"/>
      <family val="2"/>
    </font>
    <font>
      <b/>
      <i/>
      <sz val="8"/>
      <color indexed="56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6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sz val="12"/>
      <color indexed="8"/>
      <name val="Arial"/>
      <family val="2"/>
    </font>
    <font>
      <b/>
      <sz val="10"/>
      <name val="Trebuchet MS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Verdana"/>
      <family val="2"/>
    </font>
    <font>
      <b/>
      <sz val="8"/>
      <color theme="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Arial"/>
      <family val="2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22"/>
        <bgColor indexed="31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-0.2499399930238723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/>
      <top style="thin">
        <color rgb="FF000000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theme="3" tint="0.5999600291252136"/>
      </left>
      <right style="thin">
        <color theme="3" tint="-0.24993999302387238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theme="3" tint="-0.24993999302387238"/>
      </right>
      <top style="thin">
        <color rgb="FF808080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rgb="FF808080"/>
      </top>
      <bottom style="thin">
        <color theme="3" tint="-0.24993999302387238"/>
      </bottom>
    </border>
  </borders>
  <cellStyleXfs count="2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2" borderId="0" applyNumberFormat="0" applyBorder="0" applyAlignment="0" applyProtection="0"/>
    <xf numFmtId="0" fontId="1" fillId="3" borderId="0" applyNumberFormat="0" applyBorder="0" applyAlignment="0" applyProtection="0"/>
    <xf numFmtId="0" fontId="66" fillId="4" borderId="0" applyNumberFormat="0" applyBorder="0" applyAlignment="0" applyProtection="0"/>
    <xf numFmtId="0" fontId="1" fillId="5" borderId="0" applyNumberFormat="0" applyBorder="0" applyAlignment="0" applyProtection="0"/>
    <xf numFmtId="0" fontId="66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1" fillId="9" borderId="0" applyNumberFormat="0" applyBorder="0" applyAlignment="0" applyProtection="0"/>
    <xf numFmtId="0" fontId="66" fillId="10" borderId="0" applyNumberFormat="0" applyBorder="0" applyAlignment="0" applyProtection="0"/>
    <xf numFmtId="0" fontId="1" fillId="3" borderId="0" applyNumberFormat="0" applyBorder="0" applyAlignment="0" applyProtection="0"/>
    <xf numFmtId="0" fontId="66" fillId="11" borderId="0" applyNumberFormat="0" applyBorder="0" applyAlignment="0" applyProtection="0"/>
    <xf numFmtId="0" fontId="1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66" fillId="15" borderId="0" applyNumberFormat="0" applyBorder="0" applyAlignment="0" applyProtection="0"/>
    <xf numFmtId="0" fontId="1" fillId="5" borderId="0" applyNumberFormat="0" applyBorder="0" applyAlignment="0" applyProtection="0"/>
    <xf numFmtId="0" fontId="66" fillId="16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1" fillId="19" borderId="0" applyNumberFormat="0" applyBorder="0" applyAlignment="0" applyProtection="0"/>
    <xf numFmtId="0" fontId="66" fillId="20" borderId="0" applyNumberFormat="0" applyBorder="0" applyAlignment="0" applyProtection="0"/>
    <xf numFmtId="0" fontId="1" fillId="14" borderId="0" applyNumberFormat="0" applyBorder="0" applyAlignment="0" applyProtection="0"/>
    <xf numFmtId="0" fontId="66" fillId="21" borderId="0" applyNumberFormat="0" applyBorder="0" applyAlignment="0" applyProtection="0"/>
    <xf numFmtId="0" fontId="1" fillId="22" borderId="0" applyNumberFormat="0" applyBorder="0" applyAlignment="0" applyProtection="0"/>
    <xf numFmtId="0" fontId="67" fillId="23" borderId="0" applyNumberFormat="0" applyBorder="0" applyAlignment="0" applyProtection="0"/>
    <xf numFmtId="0" fontId="9" fillId="14" borderId="0" applyNumberFormat="0" applyBorder="0" applyAlignment="0" applyProtection="0"/>
    <xf numFmtId="0" fontId="67" fillId="24" borderId="0" applyNumberFormat="0" applyBorder="0" applyAlignment="0" applyProtection="0"/>
    <xf numFmtId="0" fontId="9" fillId="5" borderId="0" applyNumberFormat="0" applyBorder="0" applyAlignment="0" applyProtection="0"/>
    <xf numFmtId="0" fontId="67" fillId="25" borderId="0" applyNumberFormat="0" applyBorder="0" applyAlignment="0" applyProtection="0"/>
    <xf numFmtId="0" fontId="9" fillId="17" borderId="0" applyNumberFormat="0" applyBorder="0" applyAlignment="0" applyProtection="0"/>
    <xf numFmtId="0" fontId="67" fillId="26" borderId="0" applyNumberFormat="0" applyBorder="0" applyAlignment="0" applyProtection="0"/>
    <xf numFmtId="0" fontId="9" fillId="19" borderId="0" applyNumberFormat="0" applyBorder="0" applyAlignment="0" applyProtection="0"/>
    <xf numFmtId="0" fontId="67" fillId="27" borderId="0" applyNumberFormat="0" applyBorder="0" applyAlignment="0" applyProtection="0"/>
    <xf numFmtId="0" fontId="9" fillId="28" borderId="0" applyNumberFormat="0" applyBorder="0" applyAlignment="0" applyProtection="0"/>
    <xf numFmtId="0" fontId="67" fillId="29" borderId="0" applyNumberFormat="0" applyBorder="0" applyAlignment="0" applyProtection="0"/>
    <xf numFmtId="0" fontId="9" fillId="22" borderId="0" applyNumberFormat="0" applyBorder="0" applyAlignment="0" applyProtection="0"/>
    <xf numFmtId="0" fontId="67" fillId="30" borderId="0" applyNumberFormat="0" applyBorder="0" applyAlignment="0" applyProtection="0"/>
    <xf numFmtId="0" fontId="9" fillId="28" borderId="0" applyNumberFormat="0" applyBorder="0" applyAlignment="0" applyProtection="0"/>
    <xf numFmtId="0" fontId="67" fillId="31" borderId="0" applyNumberFormat="0" applyBorder="0" applyAlignment="0" applyProtection="0"/>
    <xf numFmtId="0" fontId="9" fillId="32" borderId="0" applyNumberFormat="0" applyBorder="0" applyAlignment="0" applyProtection="0"/>
    <xf numFmtId="0" fontId="67" fillId="33" borderId="0" applyNumberFormat="0" applyBorder="0" applyAlignment="0" applyProtection="0"/>
    <xf numFmtId="0" fontId="9" fillId="17" borderId="0" applyNumberFormat="0" applyBorder="0" applyAlignment="0" applyProtection="0"/>
    <xf numFmtId="0" fontId="67" fillId="34" borderId="0" applyNumberFormat="0" applyBorder="0" applyAlignment="0" applyProtection="0"/>
    <xf numFmtId="0" fontId="9" fillId="35" borderId="0" applyNumberFormat="0" applyBorder="0" applyAlignment="0" applyProtection="0"/>
    <xf numFmtId="0" fontId="67" fillId="36" borderId="0" applyNumberFormat="0" applyBorder="0" applyAlignment="0" applyProtection="0"/>
    <xf numFmtId="0" fontId="9" fillId="28" borderId="0" applyNumberFormat="0" applyBorder="0" applyAlignment="0" applyProtection="0"/>
    <xf numFmtId="0" fontId="67" fillId="37" borderId="0" applyNumberFormat="0" applyBorder="0" applyAlignment="0" applyProtection="0"/>
    <xf numFmtId="0" fontId="9" fillId="38" borderId="0" applyNumberFormat="0" applyBorder="0" applyAlignment="0" applyProtection="0"/>
    <xf numFmtId="0" fontId="68" fillId="39" borderId="0" applyNumberFormat="0" applyBorder="0" applyAlignment="0" applyProtection="0"/>
    <xf numFmtId="0" fontId="10" fillId="40" borderId="0" applyNumberFormat="0" applyBorder="0" applyAlignment="0" applyProtection="0"/>
    <xf numFmtId="0" fontId="69" fillId="41" borderId="1" applyNumberFormat="0" applyAlignment="0" applyProtection="0"/>
    <xf numFmtId="0" fontId="11" fillId="9" borderId="2" applyNumberFormat="0" applyAlignment="0" applyProtection="0"/>
    <xf numFmtId="0" fontId="70" fillId="42" borderId="3" applyNumberFormat="0" applyAlignment="0" applyProtection="0"/>
    <xf numFmtId="0" fontId="12" fillId="4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14" fillId="45" borderId="0" applyNumberFormat="0" applyBorder="0" applyAlignment="0" applyProtection="0"/>
    <xf numFmtId="0" fontId="73" fillId="0" borderId="5" applyNumberFormat="0" applyFill="0" applyAlignment="0" applyProtection="0"/>
    <xf numFmtId="0" fontId="15" fillId="0" borderId="6" applyNumberFormat="0" applyFill="0" applyAlignment="0" applyProtection="0"/>
    <xf numFmtId="0" fontId="74" fillId="0" borderId="7" applyNumberFormat="0" applyFill="0" applyAlignment="0" applyProtection="0"/>
    <xf numFmtId="0" fontId="16" fillId="0" borderId="8" applyNumberFormat="0" applyFill="0" applyAlignment="0" applyProtection="0"/>
    <xf numFmtId="0" fontId="75" fillId="0" borderId="9" applyNumberFormat="0" applyFill="0" applyAlignment="0" applyProtection="0"/>
    <xf numFmtId="0" fontId="17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6" fillId="46" borderId="1" applyNumberFormat="0" applyAlignment="0" applyProtection="0"/>
    <xf numFmtId="0" fontId="18" fillId="22" borderId="2" applyNumberFormat="0" applyAlignment="0" applyProtection="0"/>
    <xf numFmtId="0" fontId="77" fillId="0" borderId="11" applyNumberFormat="0" applyFill="0" applyAlignment="0" applyProtection="0"/>
    <xf numFmtId="0" fontId="19" fillId="0" borderId="12" applyNumberFormat="0" applyFill="0" applyAlignment="0" applyProtection="0"/>
    <xf numFmtId="0" fontId="78" fillId="47" borderId="0" applyNumberFormat="0" applyBorder="0" applyAlignment="0" applyProtection="0"/>
    <xf numFmtId="0" fontId="20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0" fillId="49" borderId="13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79" fillId="41" borderId="14" applyNumberFormat="0" applyAlignment="0" applyProtection="0"/>
    <xf numFmtId="0" fontId="21" fillId="9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2" fillId="48" borderId="15" applyNumberFormat="0" applyProtection="0">
      <alignment vertical="center"/>
    </xf>
    <xf numFmtId="4" fontId="23" fillId="48" borderId="15" applyNumberFormat="0" applyProtection="0">
      <alignment vertical="center"/>
    </xf>
    <xf numFmtId="4" fontId="22" fillId="48" borderId="15" applyNumberFormat="0" applyProtection="0">
      <alignment horizontal="left" vertical="center" indent="1"/>
    </xf>
    <xf numFmtId="4" fontId="22" fillId="48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4" fontId="22" fillId="12" borderId="15" applyNumberFormat="0" applyProtection="0">
      <alignment horizontal="right" vertical="center"/>
    </xf>
    <xf numFmtId="4" fontId="22" fillId="5" borderId="15" applyNumberFormat="0" applyProtection="0">
      <alignment horizontal="right" vertical="center"/>
    </xf>
    <xf numFmtId="4" fontId="22" fillId="32" borderId="15" applyNumberFormat="0" applyProtection="0">
      <alignment horizontal="right" vertical="center"/>
    </xf>
    <xf numFmtId="4" fontId="22" fillId="38" borderId="15" applyNumberFormat="0" applyProtection="0">
      <alignment horizontal="right" vertical="center"/>
    </xf>
    <xf numFmtId="4" fontId="22" fillId="50" borderId="15" applyNumberFormat="0" applyProtection="0">
      <alignment horizontal="right" vertical="center"/>
    </xf>
    <xf numFmtId="4" fontId="22" fillId="51" borderId="15" applyNumberFormat="0" applyProtection="0">
      <alignment horizontal="right" vertical="center"/>
    </xf>
    <xf numFmtId="4" fontId="22" fillId="17" borderId="15" applyNumberFormat="0" applyProtection="0">
      <alignment horizontal="right" vertical="center"/>
    </xf>
    <xf numFmtId="4" fontId="22" fillId="45" borderId="15" applyNumberFormat="0" applyProtection="0">
      <alignment horizontal="right" vertical="center"/>
    </xf>
    <xf numFmtId="4" fontId="22" fillId="52" borderId="15" applyNumberFormat="0" applyProtection="0">
      <alignment horizontal="right" vertical="center"/>
    </xf>
    <xf numFmtId="4" fontId="24" fillId="53" borderId="15" applyNumberFormat="0" applyProtection="0">
      <alignment horizontal="left" vertical="center" indent="1"/>
    </xf>
    <xf numFmtId="4" fontId="24" fillId="54" borderId="15" applyNumberFormat="0" applyProtection="0">
      <alignment horizontal="left" vertical="center" indent="1"/>
    </xf>
    <xf numFmtId="4" fontId="22" fillId="9" borderId="16" applyNumberFormat="0" applyProtection="0">
      <alignment horizontal="left" vertical="center" indent="1"/>
    </xf>
    <xf numFmtId="4" fontId="22" fillId="7" borderId="16" applyNumberFormat="0" applyProtection="0">
      <alignment horizontal="left" vertical="center" indent="1"/>
    </xf>
    <xf numFmtId="4" fontId="25" fillId="35" borderId="0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4" fontId="22" fillId="9" borderId="15" applyNumberFormat="0" applyProtection="0">
      <alignment horizontal="left" vertical="center" indent="1"/>
    </xf>
    <xf numFmtId="4" fontId="22" fillId="3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4" fontId="22" fillId="19" borderId="15" applyNumberFormat="0" applyProtection="0">
      <alignment horizontal="left" vertical="center" indent="1"/>
    </xf>
    <xf numFmtId="0" fontId="2" fillId="43" borderId="15" applyNumberFormat="0" applyProtection="0">
      <alignment horizontal="left" vertical="center" indent="1"/>
    </xf>
    <xf numFmtId="0" fontId="2" fillId="43" borderId="15" applyNumberFormat="0" applyProtection="0">
      <alignment horizontal="left" vertical="center" indent="1"/>
    </xf>
    <xf numFmtId="0" fontId="2" fillId="43" borderId="15" applyNumberFormat="0" applyProtection="0">
      <alignment horizontal="left" vertical="center" indent="1"/>
    </xf>
    <xf numFmtId="0" fontId="2" fillId="43" borderId="15" applyNumberFormat="0" applyProtection="0">
      <alignment horizontal="left" vertical="center" indent="1"/>
    </xf>
    <xf numFmtId="0" fontId="2" fillId="14" borderId="15" applyNumberFormat="0" applyProtection="0">
      <alignment horizontal="left" vertical="center" indent="1"/>
    </xf>
    <xf numFmtId="0" fontId="2" fillId="14" borderId="15" applyNumberFormat="0" applyProtection="0">
      <alignment horizontal="left" vertical="center" indent="1"/>
    </xf>
    <xf numFmtId="0" fontId="2" fillId="14" borderId="15" applyNumberFormat="0" applyProtection="0">
      <alignment horizontal="left" vertical="center" indent="1"/>
    </xf>
    <xf numFmtId="0" fontId="2" fillId="14" borderId="15" applyNumberFormat="0" applyProtection="0">
      <alignment horizontal="left" vertical="center" indent="1"/>
    </xf>
    <xf numFmtId="0" fontId="2" fillId="19" borderId="15" applyNumberFormat="0" applyProtection="0">
      <alignment horizontal="left" vertical="center" indent="1"/>
    </xf>
    <xf numFmtId="0" fontId="2" fillId="19" borderId="15" applyNumberFormat="0" applyProtection="0">
      <alignment horizontal="left" vertical="center" indent="1"/>
    </xf>
    <xf numFmtId="0" fontId="2" fillId="19" borderId="15" applyNumberFormat="0" applyProtection="0">
      <alignment horizontal="left" vertical="center" indent="1"/>
    </xf>
    <xf numFmtId="0" fontId="2" fillId="19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4" fontId="22" fillId="7" borderId="15" applyNumberFormat="0" applyProtection="0">
      <alignment vertical="center"/>
    </xf>
    <xf numFmtId="4" fontId="23" fillId="7" borderId="15" applyNumberFormat="0" applyProtection="0">
      <alignment vertical="center"/>
    </xf>
    <xf numFmtId="4" fontId="22" fillId="7" borderId="15" applyNumberFormat="0" applyProtection="0">
      <alignment horizontal="left" vertical="center" indent="1"/>
    </xf>
    <xf numFmtId="4" fontId="22" fillId="7" borderId="15" applyNumberFormat="0" applyProtection="0">
      <alignment horizontal="left" vertical="center" indent="1"/>
    </xf>
    <xf numFmtId="4" fontId="22" fillId="9" borderId="15" applyNumberFormat="0" applyProtection="0">
      <alignment horizontal="right" vertical="center"/>
    </xf>
    <xf numFmtId="4" fontId="22" fillId="7" borderId="15" applyNumberFormat="0" applyProtection="0">
      <alignment horizontal="right" vertical="center"/>
    </xf>
    <xf numFmtId="4" fontId="23" fillId="9" borderId="15" applyNumberFormat="0" applyProtection="0">
      <alignment horizontal="right" vertical="center"/>
    </xf>
    <xf numFmtId="0" fontId="2" fillId="3" borderId="15" applyNumberFormat="0" applyProtection="0">
      <alignment horizontal="left" vertical="center" indent="1"/>
    </xf>
    <xf numFmtId="4" fontId="34" fillId="3" borderId="17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" fillId="3" borderId="15" applyNumberFormat="0" applyProtection="0">
      <alignment horizontal="left" vertical="center" indent="1"/>
    </xf>
    <xf numFmtId="0" fontId="26" fillId="0" borderId="0">
      <alignment/>
      <protection/>
    </xf>
    <xf numFmtId="4" fontId="27" fillId="9" borderId="15" applyNumberFormat="0" applyProtection="0">
      <alignment horizontal="right" vertical="center"/>
    </xf>
    <xf numFmtId="0" fontId="80" fillId="0" borderId="18" applyNumberFormat="0" applyFont="0" applyFill="0" applyAlignment="0" applyProtection="0"/>
    <xf numFmtId="168" fontId="81" fillId="0" borderId="19" applyNumberFormat="0" applyProtection="0">
      <alignment horizontal="right" vertical="center"/>
    </xf>
    <xf numFmtId="168" fontId="82" fillId="0" borderId="20" applyNumberFormat="0" applyProtection="0">
      <alignment horizontal="right" vertical="center"/>
    </xf>
    <xf numFmtId="0" fontId="82" fillId="55" borderId="18" applyNumberFormat="0" applyAlignment="0" applyProtection="0"/>
    <xf numFmtId="0" fontId="83" fillId="56" borderId="20" applyNumberFormat="0" applyAlignment="0" applyProtection="0"/>
    <xf numFmtId="0" fontId="83" fillId="56" borderId="20" applyNumberFormat="0" applyAlignment="0" applyProtection="0"/>
    <xf numFmtId="0" fontId="84" fillId="0" borderId="21" applyNumberFormat="0" applyFill="0" applyBorder="0" applyAlignment="0" applyProtection="0"/>
    <xf numFmtId="0" fontId="84" fillId="56" borderId="20" applyNumberFormat="0" applyAlignment="0" applyProtection="0"/>
    <xf numFmtId="0" fontId="84" fillId="56" borderId="20" applyNumberFormat="0" applyAlignment="0" applyProtection="0"/>
    <xf numFmtId="168" fontId="85" fillId="57" borderId="19" applyNumberFormat="0" applyBorder="0" applyProtection="0">
      <alignment horizontal="right" vertical="center"/>
    </xf>
    <xf numFmtId="168" fontId="86" fillId="57" borderId="20" applyNumberFormat="0" applyBorder="0" applyProtection="0">
      <alignment horizontal="right" vertical="center"/>
    </xf>
    <xf numFmtId="0" fontId="84" fillId="58" borderId="20" applyNumberFormat="0" applyAlignment="0" applyProtection="0"/>
    <xf numFmtId="168" fontId="86" fillId="58" borderId="20" applyNumberFormat="0" applyProtection="0">
      <alignment horizontal="right" vertical="center"/>
    </xf>
    <xf numFmtId="0" fontId="87" fillId="0" borderId="21" applyNumberFormat="0" applyBorder="0" applyAlignment="0" applyProtection="0"/>
    <xf numFmtId="168" fontId="88" fillId="59" borderId="22" applyNumberFormat="0" applyBorder="0" applyAlignment="0" applyProtection="0"/>
    <xf numFmtId="168" fontId="89" fillId="60" borderId="22" applyNumberFormat="0" applyBorder="0" applyAlignment="0" applyProtection="0"/>
    <xf numFmtId="168" fontId="89" fillId="61" borderId="22" applyNumberFormat="0" applyBorder="0" applyAlignment="0" applyProtection="0"/>
    <xf numFmtId="168" fontId="90" fillId="62" borderId="22" applyNumberFormat="0" applyBorder="0" applyAlignment="0" applyProtection="0"/>
    <xf numFmtId="168" fontId="90" fillId="63" borderId="22" applyNumberFormat="0" applyBorder="0" applyAlignment="0" applyProtection="0"/>
    <xf numFmtId="168" fontId="90" fillId="64" borderId="22" applyNumberFormat="0" applyBorder="0" applyAlignment="0" applyProtection="0"/>
    <xf numFmtId="168" fontId="91" fillId="65" borderId="22" applyNumberFormat="0" applyBorder="0" applyAlignment="0" applyProtection="0"/>
    <xf numFmtId="168" fontId="91" fillId="66" borderId="22" applyNumberFormat="0" applyBorder="0" applyAlignment="0" applyProtection="0"/>
    <xf numFmtId="168" fontId="91" fillId="67" borderId="22" applyNumberFormat="0" applyBorder="0" applyAlignment="0" applyProtection="0"/>
    <xf numFmtId="0" fontId="83" fillId="68" borderId="18" applyNumberFormat="0" applyAlignment="0" applyProtection="0"/>
    <xf numFmtId="0" fontId="83" fillId="69" borderId="18" applyNumberFormat="0" applyAlignment="0" applyProtection="0"/>
    <xf numFmtId="0" fontId="83" fillId="70" borderId="18" applyNumberFormat="0" applyAlignment="0" applyProtection="0"/>
    <xf numFmtId="0" fontId="83" fillId="57" borderId="18" applyNumberFormat="0" applyAlignment="0" applyProtection="0"/>
    <xf numFmtId="0" fontId="83" fillId="58" borderId="20" applyNumberFormat="0" applyAlignment="0" applyProtection="0"/>
    <xf numFmtId="168" fontId="81" fillId="57" borderId="19" applyNumberFormat="0" applyBorder="0" applyProtection="0">
      <alignment horizontal="right" vertical="center"/>
    </xf>
    <xf numFmtId="168" fontId="82" fillId="57" borderId="20" applyNumberFormat="0" applyBorder="0" applyProtection="0">
      <alignment horizontal="right" vertical="center"/>
    </xf>
    <xf numFmtId="168" fontId="81" fillId="71" borderId="18" applyNumberFormat="0" applyAlignment="0" applyProtection="0"/>
    <xf numFmtId="0" fontId="82" fillId="55" borderId="20" applyNumberFormat="0" applyAlignment="0" applyProtection="0"/>
    <xf numFmtId="0" fontId="83" fillId="58" borderId="20" applyNumberFormat="0" applyAlignment="0" applyProtection="0"/>
    <xf numFmtId="168" fontId="82" fillId="58" borderId="20" applyNumberFormat="0" applyProtection="0">
      <alignment horizontal="right" vertical="center"/>
    </xf>
    <xf numFmtId="0" fontId="9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23" applyNumberFormat="0" applyFill="0" applyAlignment="0" applyProtection="0"/>
    <xf numFmtId="0" fontId="29" fillId="0" borderId="24" applyNumberFormat="0" applyFill="0" applyAlignment="0" applyProtection="0"/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72" borderId="0" xfId="0" applyFont="1" applyFill="1" applyAlignment="1">
      <alignment/>
    </xf>
    <xf numFmtId="0" fontId="4" fillId="72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7" fillId="0" borderId="29" xfId="0" applyFont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wrapText="1"/>
    </xf>
    <xf numFmtId="0" fontId="0" fillId="0" borderId="0" xfId="0" applyFont="1" applyAlignment="1">
      <alignment/>
    </xf>
    <xf numFmtId="0" fontId="31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73" borderId="31" xfId="0" applyFont="1" applyFill="1" applyBorder="1" applyAlignment="1">
      <alignment vertical="center" wrapText="1"/>
    </xf>
    <xf numFmtId="0" fontId="31" fillId="73" borderId="32" xfId="0" applyFont="1" applyFill="1" applyBorder="1" applyAlignment="1">
      <alignment vertical="center" wrapText="1"/>
    </xf>
    <xf numFmtId="0" fontId="7" fillId="73" borderId="29" xfId="0" applyFont="1" applyFill="1" applyBorder="1" applyAlignment="1">
      <alignment horizontal="center" vertical="center" wrapText="1"/>
    </xf>
    <xf numFmtId="0" fontId="95" fillId="73" borderId="29" xfId="0" applyFont="1" applyFill="1" applyBorder="1" applyAlignment="1">
      <alignment horizontal="center" vertical="center" wrapText="1"/>
    </xf>
    <xf numFmtId="0" fontId="95" fillId="0" borderId="29" xfId="0" applyFont="1" applyBorder="1" applyAlignment="1">
      <alignment horizontal="center" vertical="center"/>
    </xf>
    <xf numFmtId="0" fontId="96" fillId="73" borderId="29" xfId="0" applyFont="1" applyFill="1" applyBorder="1" applyAlignment="1">
      <alignment/>
    </xf>
    <xf numFmtId="0" fontId="97" fillId="73" borderId="29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1" fillId="74" borderId="29" xfId="0" applyFont="1" applyFill="1" applyBorder="1" applyAlignment="1">
      <alignment horizontal="center" vertical="center" wrapText="1"/>
    </xf>
    <xf numFmtId="10" fontId="98" fillId="75" borderId="29" xfId="96" applyNumberFormat="1" applyFont="1" applyFill="1" applyBorder="1" applyAlignment="1">
      <alignment horizontal="center"/>
      <protection/>
    </xf>
    <xf numFmtId="0" fontId="4" fillId="0" borderId="27" xfId="0" applyFont="1" applyBorder="1" applyAlignment="1">
      <alignment horizontal="center" vertical="center" wrapText="1"/>
    </xf>
    <xf numFmtId="3" fontId="36" fillId="76" borderId="33" xfId="0" applyNumberFormat="1" applyFont="1" applyFill="1" applyBorder="1" applyAlignment="1" applyProtection="1">
      <alignment horizontal="center" vertical="center"/>
      <protection/>
    </xf>
    <xf numFmtId="169" fontId="36" fillId="77" borderId="34" xfId="162" applyNumberFormat="1" applyFont="1" applyFill="1" applyBorder="1" applyAlignment="1">
      <alignment horizontal="center" vertical="center"/>
    </xf>
    <xf numFmtId="0" fontId="36" fillId="77" borderId="0" xfId="96" applyFont="1" applyFill="1" applyAlignment="1">
      <alignment horizontal="center"/>
      <protection/>
    </xf>
    <xf numFmtId="3" fontId="35" fillId="76" borderId="33" xfId="0" applyNumberFormat="1" applyFont="1" applyFill="1" applyBorder="1" applyAlignment="1" applyProtection="1">
      <alignment horizontal="center" vertical="center"/>
      <protection locked="0"/>
    </xf>
    <xf numFmtId="10" fontId="98" fillId="78" borderId="29" xfId="96" applyNumberFormat="1" applyFont="1" applyFill="1" applyBorder="1" applyAlignment="1">
      <alignment horizontal="center"/>
      <protection/>
    </xf>
    <xf numFmtId="0" fontId="2" fillId="0" borderId="29" xfId="0" applyFont="1" applyBorder="1" applyAlignment="1">
      <alignment/>
    </xf>
    <xf numFmtId="0" fontId="31" fillId="0" borderId="29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36" fillId="76" borderId="33" xfId="0" applyNumberFormat="1" applyFont="1" applyFill="1" applyBorder="1" applyAlignment="1" applyProtection="1">
      <alignment horizontal="center" vertical="center"/>
      <protection/>
    </xf>
    <xf numFmtId="1" fontId="36" fillId="77" borderId="34" xfId="162" applyNumberFormat="1" applyFont="1" applyFill="1" applyBorder="1" applyAlignment="1">
      <alignment horizontal="center" vertical="center"/>
    </xf>
    <xf numFmtId="1" fontId="36" fillId="77" borderId="0" xfId="96" applyNumberFormat="1" applyFont="1" applyFill="1" applyAlignment="1">
      <alignment horizontal="center"/>
      <protection/>
    </xf>
    <xf numFmtId="1" fontId="35" fillId="76" borderId="33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/>
    </xf>
    <xf numFmtId="0" fontId="31" fillId="77" borderId="29" xfId="0" applyFont="1" applyFill="1" applyBorder="1" applyAlignment="1">
      <alignment vertical="center" wrapText="1"/>
    </xf>
    <xf numFmtId="0" fontId="31" fillId="73" borderId="29" xfId="0" applyFont="1" applyFill="1" applyBorder="1" applyAlignment="1">
      <alignment vertical="center" wrapText="1"/>
    </xf>
    <xf numFmtId="0" fontId="31" fillId="77" borderId="35" xfId="0" applyFont="1" applyFill="1" applyBorder="1" applyAlignment="1">
      <alignment vertical="center"/>
    </xf>
    <xf numFmtId="0" fontId="31" fillId="73" borderId="36" xfId="0" applyFont="1" applyFill="1" applyBorder="1" applyAlignment="1">
      <alignment vertical="center" wrapText="1"/>
    </xf>
    <xf numFmtId="0" fontId="31" fillId="73" borderId="37" xfId="0" applyFont="1" applyFill="1" applyBorder="1" applyAlignment="1">
      <alignment vertical="center" wrapText="1"/>
    </xf>
    <xf numFmtId="0" fontId="31" fillId="73" borderId="38" xfId="0" applyFont="1" applyFill="1" applyBorder="1" applyAlignment="1">
      <alignment vertical="center" wrapText="1"/>
    </xf>
    <xf numFmtId="0" fontId="33" fillId="73" borderId="39" xfId="0" applyFont="1" applyFill="1" applyBorder="1" applyAlignment="1">
      <alignment wrapText="1"/>
    </xf>
    <xf numFmtId="0" fontId="33" fillId="73" borderId="27" xfId="0" applyFont="1" applyFill="1" applyBorder="1" applyAlignment="1">
      <alignment wrapText="1"/>
    </xf>
    <xf numFmtId="0" fontId="33" fillId="73" borderId="28" xfId="0" applyFont="1" applyFill="1" applyBorder="1" applyAlignment="1">
      <alignment wrapText="1"/>
    </xf>
    <xf numFmtId="0" fontId="31" fillId="73" borderId="40" xfId="0" applyFont="1" applyFill="1" applyBorder="1" applyAlignment="1">
      <alignment vertical="center" wrapText="1"/>
    </xf>
    <xf numFmtId="0" fontId="31" fillId="73" borderId="41" xfId="0" applyFont="1" applyFill="1" applyBorder="1" applyAlignment="1">
      <alignment vertical="center" wrapText="1"/>
    </xf>
    <xf numFmtId="0" fontId="7" fillId="73" borderId="42" xfId="0" applyFont="1" applyFill="1" applyBorder="1" applyAlignment="1">
      <alignment horizontal="center" vertical="center" wrapText="1"/>
    </xf>
    <xf numFmtId="0" fontId="95" fillId="73" borderId="42" xfId="0" applyFont="1" applyFill="1" applyBorder="1" applyAlignment="1">
      <alignment horizontal="center" vertical="center" wrapText="1"/>
    </xf>
    <xf numFmtId="0" fontId="7" fillId="73" borderId="35" xfId="0" applyFont="1" applyFill="1" applyBorder="1" applyAlignment="1">
      <alignment horizontal="center" vertical="center" wrapText="1"/>
    </xf>
    <xf numFmtId="0" fontId="2" fillId="79" borderId="29" xfId="0" applyFont="1" applyFill="1" applyBorder="1" applyAlignment="1">
      <alignment/>
    </xf>
    <xf numFmtId="0" fontId="32" fillId="72" borderId="29" xfId="0" applyFont="1" applyFill="1" applyBorder="1" applyAlignment="1">
      <alignment/>
    </xf>
    <xf numFmtId="0" fontId="2" fillId="0" borderId="29" xfId="0" applyFont="1" applyBorder="1" applyAlignment="1">
      <alignment/>
    </xf>
    <xf numFmtId="0" fontId="31" fillId="0" borderId="29" xfId="0" applyFont="1" applyBorder="1" applyAlignment="1">
      <alignment horizontal="center" vertical="top" wrapText="1"/>
    </xf>
    <xf numFmtId="0" fontId="96" fillId="73" borderId="35" xfId="0" applyFont="1" applyFill="1" applyBorder="1" applyAlignment="1">
      <alignment/>
    </xf>
    <xf numFmtId="0" fontId="2" fillId="72" borderId="29" xfId="0" applyFont="1" applyFill="1" applyBorder="1" applyAlignment="1">
      <alignment/>
    </xf>
    <xf numFmtId="0" fontId="3" fillId="0" borderId="29" xfId="0" applyFont="1" applyBorder="1" applyAlignment="1">
      <alignment vertical="center" wrapText="1"/>
    </xf>
    <xf numFmtId="0" fontId="7" fillId="73" borderId="29" xfId="0" applyFont="1" applyFill="1" applyBorder="1" applyAlignment="1">
      <alignment vertical="center" wrapText="1"/>
    </xf>
    <xf numFmtId="0" fontId="81" fillId="80" borderId="18" xfId="191" applyNumberFormat="1" applyFill="1" applyBorder="1" applyAlignment="1" quotePrefix="1">
      <alignment/>
    </xf>
    <xf numFmtId="0" fontId="81" fillId="81" borderId="18" xfId="191" applyNumberFormat="1" applyFill="1" applyBorder="1" applyAlignment="1" quotePrefix="1">
      <alignment/>
    </xf>
    <xf numFmtId="0" fontId="4" fillId="0" borderId="27" xfId="0" applyFont="1" applyBorder="1" applyAlignment="1">
      <alignment horizontal="center" vertical="center" wrapText="1"/>
    </xf>
    <xf numFmtId="0" fontId="99" fillId="77" borderId="29" xfId="0" applyFont="1" applyFill="1" applyBorder="1" applyAlignment="1">
      <alignment horizontal="center" vertical="center" wrapText="1"/>
    </xf>
    <xf numFmtId="0" fontId="31" fillId="77" borderId="29" xfId="0" applyFont="1" applyFill="1" applyBorder="1" applyAlignment="1">
      <alignment horizontal="center" vertical="center" wrapText="1"/>
    </xf>
    <xf numFmtId="0" fontId="31" fillId="74" borderId="35" xfId="0" applyFont="1" applyFill="1" applyBorder="1" applyAlignment="1">
      <alignment vertical="center" wrapText="1"/>
    </xf>
    <xf numFmtId="0" fontId="31" fillId="74" borderId="42" xfId="0" applyFont="1" applyFill="1" applyBorder="1" applyAlignment="1">
      <alignment horizontal="center" vertical="center" wrapText="1"/>
    </xf>
    <xf numFmtId="0" fontId="31" fillId="74" borderId="43" xfId="0" applyFont="1" applyFill="1" applyBorder="1" applyAlignment="1">
      <alignment horizontal="center" vertical="center" wrapText="1"/>
    </xf>
    <xf numFmtId="0" fontId="95" fillId="0" borderId="44" xfId="0" applyFont="1" applyBorder="1" applyAlignment="1">
      <alignment horizontal="center" wrapText="1"/>
    </xf>
    <xf numFmtId="0" fontId="95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2" fillId="0" borderId="29" xfId="0" applyFont="1" applyBorder="1" applyAlignment="1">
      <alignment/>
    </xf>
    <xf numFmtId="0" fontId="100" fillId="0" borderId="44" xfId="0" applyFont="1" applyBorder="1" applyAlignment="1">
      <alignment horizontal="center" wrapText="1"/>
    </xf>
    <xf numFmtId="0" fontId="101" fillId="0" borderId="29" xfId="0" applyFont="1" applyBorder="1" applyAlignment="1">
      <alignment horizontal="center" vertical="center" wrapText="1"/>
    </xf>
    <xf numFmtId="0" fontId="6" fillId="82" borderId="49" xfId="0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4" fillId="82" borderId="50" xfId="0" applyFont="1" applyFill="1" applyBorder="1" applyAlignment="1">
      <alignment horizontal="center" vertical="center"/>
    </xf>
    <xf numFmtId="0" fontId="4" fillId="82" borderId="51" xfId="0" applyFont="1" applyFill="1" applyBorder="1" applyAlignment="1">
      <alignment horizontal="center" vertical="center"/>
    </xf>
    <xf numFmtId="0" fontId="102" fillId="0" borderId="29" xfId="0" applyFont="1" applyBorder="1" applyAlignment="1">
      <alignment horizontal="center" wrapText="1"/>
    </xf>
    <xf numFmtId="0" fontId="5" fillId="72" borderId="48" xfId="0" applyFont="1" applyFill="1" applyBorder="1" applyAlignment="1">
      <alignment horizontal="center"/>
    </xf>
    <xf numFmtId="0" fontId="31" fillId="77" borderId="31" xfId="0" applyFont="1" applyFill="1" applyBorder="1" applyAlignment="1">
      <alignment horizontal="center" vertical="center"/>
    </xf>
    <xf numFmtId="0" fontId="31" fillId="77" borderId="32" xfId="0" applyFont="1" applyFill="1" applyBorder="1" applyAlignment="1">
      <alignment horizontal="center" vertical="center"/>
    </xf>
    <xf numFmtId="0" fontId="103" fillId="83" borderId="46" xfId="0" applyFont="1" applyFill="1" applyBorder="1" applyAlignment="1">
      <alignment horizontal="center" vertical="center" wrapText="1"/>
    </xf>
    <xf numFmtId="0" fontId="103" fillId="83" borderId="25" xfId="0" applyFont="1" applyFill="1" applyBorder="1" applyAlignment="1">
      <alignment horizontal="center" vertical="center" wrapText="1"/>
    </xf>
    <xf numFmtId="0" fontId="103" fillId="83" borderId="27" xfId="0" applyFont="1" applyFill="1" applyBorder="1" applyAlignment="1">
      <alignment horizontal="center" vertical="center" wrapText="1"/>
    </xf>
    <xf numFmtId="0" fontId="103" fillId="83" borderId="37" xfId="0" applyFont="1" applyFill="1" applyBorder="1" applyAlignment="1">
      <alignment horizontal="center" vertical="center" wrapText="1"/>
    </xf>
    <xf numFmtId="0" fontId="103" fillId="83" borderId="28" xfId="0" applyFont="1" applyFill="1" applyBorder="1" applyAlignment="1">
      <alignment horizontal="center" vertical="center" wrapText="1"/>
    </xf>
    <xf numFmtId="0" fontId="103" fillId="83" borderId="38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83" borderId="46" xfId="0" applyFont="1" applyFill="1" applyBorder="1" applyAlignment="1">
      <alignment horizontal="center" vertical="center" wrapText="1"/>
    </xf>
    <xf numFmtId="0" fontId="4" fillId="83" borderId="25" xfId="0" applyFont="1" applyFill="1" applyBorder="1" applyAlignment="1">
      <alignment horizontal="center" vertical="center" wrapText="1"/>
    </xf>
    <xf numFmtId="0" fontId="4" fillId="83" borderId="27" xfId="0" applyFont="1" applyFill="1" applyBorder="1" applyAlignment="1">
      <alignment horizontal="center" vertical="center" wrapText="1"/>
    </xf>
    <xf numFmtId="0" fontId="4" fillId="83" borderId="37" xfId="0" applyFont="1" applyFill="1" applyBorder="1" applyAlignment="1">
      <alignment horizontal="center" vertical="center" wrapText="1"/>
    </xf>
    <xf numFmtId="0" fontId="4" fillId="83" borderId="52" xfId="0" applyFont="1" applyFill="1" applyBorder="1" applyAlignment="1">
      <alignment horizontal="center" vertical="center" wrapText="1"/>
    </xf>
    <xf numFmtId="0" fontId="4" fillId="83" borderId="53" xfId="0" applyFont="1" applyFill="1" applyBorder="1" applyAlignment="1">
      <alignment horizontal="center" vertical="center" wrapText="1"/>
    </xf>
    <xf numFmtId="0" fontId="4" fillId="83" borderId="54" xfId="0" applyFont="1" applyFill="1" applyBorder="1" applyAlignment="1">
      <alignment horizontal="center" vertical="center"/>
    </xf>
    <xf numFmtId="0" fontId="4" fillId="83" borderId="31" xfId="0" applyFont="1" applyFill="1" applyBorder="1" applyAlignment="1">
      <alignment horizontal="center" vertical="center"/>
    </xf>
    <xf numFmtId="0" fontId="4" fillId="83" borderId="41" xfId="0" applyFont="1" applyFill="1" applyBorder="1" applyAlignment="1">
      <alignment horizontal="center" vertical="center"/>
    </xf>
    <xf numFmtId="0" fontId="4" fillId="83" borderId="32" xfId="0" applyFont="1" applyFill="1" applyBorder="1" applyAlignment="1">
      <alignment horizontal="center" vertical="center"/>
    </xf>
    <xf numFmtId="10" fontId="4" fillId="83" borderId="54" xfId="0" applyNumberFormat="1" applyFont="1" applyFill="1" applyBorder="1" applyAlignment="1">
      <alignment horizontal="center" vertical="center"/>
    </xf>
    <xf numFmtId="10" fontId="4" fillId="83" borderId="31" xfId="0" applyNumberFormat="1" applyFont="1" applyFill="1" applyBorder="1" applyAlignment="1">
      <alignment horizontal="center" vertical="center"/>
    </xf>
    <xf numFmtId="10" fontId="4" fillId="83" borderId="55" xfId="0" applyNumberFormat="1" applyFont="1" applyFill="1" applyBorder="1" applyAlignment="1">
      <alignment horizontal="center" vertical="center"/>
    </xf>
    <xf numFmtId="10" fontId="4" fillId="83" borderId="56" xfId="0" applyNumberFormat="1" applyFont="1" applyFill="1" applyBorder="1" applyAlignment="1">
      <alignment horizontal="center" vertical="center"/>
    </xf>
    <xf numFmtId="0" fontId="5" fillId="72" borderId="29" xfId="0" applyFont="1" applyFill="1" applyBorder="1" applyAlignment="1">
      <alignment horizontal="center"/>
    </xf>
    <xf numFmtId="0" fontId="4" fillId="84" borderId="44" xfId="0" applyFont="1" applyFill="1" applyBorder="1" applyAlignment="1">
      <alignment horizontal="center" vertical="center" wrapText="1"/>
    </xf>
    <xf numFmtId="0" fontId="4" fillId="84" borderId="4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31" fillId="73" borderId="36" xfId="0" applyFont="1" applyFill="1" applyBorder="1" applyAlignment="1">
      <alignment horizontal="center" vertical="center" wrapText="1"/>
    </xf>
    <xf numFmtId="0" fontId="31" fillId="73" borderId="37" xfId="0" applyFont="1" applyFill="1" applyBorder="1" applyAlignment="1">
      <alignment horizontal="center" vertical="center" wrapText="1"/>
    </xf>
    <xf numFmtId="0" fontId="31" fillId="73" borderId="3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8" xfId="0" applyFont="1" applyBorder="1" applyAlignment="1">
      <alignment/>
    </xf>
    <xf numFmtId="0" fontId="4" fillId="0" borderId="5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1" fillId="73" borderId="2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1" fillId="74" borderId="29" xfId="0" applyFont="1" applyFill="1" applyBorder="1" applyAlignment="1">
      <alignment horizontal="center" vertical="center"/>
    </xf>
    <xf numFmtId="0" fontId="99" fillId="77" borderId="54" xfId="0" applyFont="1" applyFill="1" applyBorder="1" applyAlignment="1">
      <alignment horizontal="center" vertical="center" wrapText="1"/>
    </xf>
    <xf numFmtId="0" fontId="99" fillId="77" borderId="31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84" borderId="58" xfId="0" applyFont="1" applyFill="1" applyBorder="1" applyAlignment="1">
      <alignment horizontal="center" vertical="center" wrapText="1"/>
    </xf>
    <xf numFmtId="0" fontId="104" fillId="0" borderId="59" xfId="0" applyFont="1" applyBorder="1" applyAlignment="1">
      <alignment horizontal="center" wrapText="1"/>
    </xf>
    <xf numFmtId="0" fontId="104" fillId="0" borderId="60" xfId="0" applyFont="1" applyBorder="1" applyAlignment="1">
      <alignment horizontal="center" wrapText="1"/>
    </xf>
    <xf numFmtId="0" fontId="104" fillId="75" borderId="59" xfId="0" applyFont="1" applyFill="1" applyBorder="1" applyAlignment="1">
      <alignment horizontal="center" wrapText="1"/>
    </xf>
    <xf numFmtId="0" fontId="104" fillId="78" borderId="60" xfId="0" applyFont="1" applyFill="1" applyBorder="1" applyAlignment="1">
      <alignment horizontal="center" wrapText="1"/>
    </xf>
    <xf numFmtId="0" fontId="104" fillId="75" borderId="60" xfId="0" applyFont="1" applyFill="1" applyBorder="1" applyAlignment="1">
      <alignment horizontal="center" wrapText="1"/>
    </xf>
    <xf numFmtId="0" fontId="82" fillId="55" borderId="18" xfId="164" applyNumberFormat="1" applyBorder="1" applyAlignment="1" quotePrefix="1">
      <alignment/>
    </xf>
    <xf numFmtId="0" fontId="81" fillId="71" borderId="18" xfId="191" applyNumberFormat="1" applyBorder="1" applyAlignment="1" quotePrefix="1">
      <alignment/>
    </xf>
    <xf numFmtId="0" fontId="81" fillId="71" borderId="18" xfId="191" applyNumberFormat="1" applyBorder="1" applyAlignment="1" quotePrefix="1">
      <alignment horizontal="right"/>
    </xf>
    <xf numFmtId="169" fontId="81" fillId="0" borderId="61" xfId="162" applyNumberFormat="1" applyBorder="1">
      <alignment horizontal="right" vertical="center"/>
    </xf>
    <xf numFmtId="169" fontId="82" fillId="0" borderId="62" xfId="163" applyNumberFormat="1" applyBorder="1">
      <alignment horizontal="right" vertical="center"/>
    </xf>
    <xf numFmtId="0" fontId="82" fillId="55" borderId="63" xfId="192" applyNumberFormat="1" applyBorder="1" applyAlignment="1" quotePrefix="1">
      <alignment/>
    </xf>
    <xf numFmtId="0" fontId="105" fillId="0" borderId="60" xfId="0" applyFont="1" applyBorder="1" applyAlignment="1">
      <alignment horizontal="center" wrapText="1"/>
    </xf>
    <xf numFmtId="3" fontId="63" fillId="76" borderId="33" xfId="0" applyNumberFormat="1" applyFont="1" applyFill="1" applyBorder="1" applyAlignment="1">
      <alignment horizontal="center" vertical="center"/>
    </xf>
    <xf numFmtId="9" fontId="104" fillId="75" borderId="59" xfId="0" applyNumberFormat="1" applyFont="1" applyFill="1" applyBorder="1" applyAlignment="1">
      <alignment horizontal="center" wrapText="1"/>
    </xf>
    <xf numFmtId="9" fontId="104" fillId="78" borderId="60" xfId="0" applyNumberFormat="1" applyFont="1" applyFill="1" applyBorder="1" applyAlignment="1">
      <alignment horizontal="center" wrapText="1"/>
    </xf>
    <xf numFmtId="9" fontId="64" fillId="75" borderId="60" xfId="0" applyNumberFormat="1" applyFont="1" applyFill="1" applyBorder="1" applyAlignment="1">
      <alignment horizontal="center" wrapText="1"/>
    </xf>
    <xf numFmtId="9" fontId="104" fillId="75" borderId="60" xfId="0" applyNumberFormat="1" applyFont="1" applyFill="1" applyBorder="1" applyAlignment="1">
      <alignment horizontal="center" wrapText="1"/>
    </xf>
    <xf numFmtId="9" fontId="104" fillId="85" borderId="60" xfId="0" applyNumberFormat="1" applyFont="1" applyFill="1" applyBorder="1" applyAlignment="1">
      <alignment horizontal="center" wrapText="1"/>
    </xf>
    <xf numFmtId="0" fontId="31" fillId="74" borderId="44" xfId="0" applyFont="1" applyFill="1" applyBorder="1" applyAlignment="1">
      <alignment horizontal="center" vertical="center" wrapText="1"/>
    </xf>
    <xf numFmtId="0" fontId="0" fillId="74" borderId="29" xfId="0" applyFont="1" applyFill="1" applyBorder="1" applyAlignment="1">
      <alignment horizontal="center" vertical="center"/>
    </xf>
    <xf numFmtId="0" fontId="81" fillId="86" borderId="18" xfId="191" applyNumberFormat="1" applyFill="1" applyBorder="1" applyAlignment="1" quotePrefix="1">
      <alignment/>
    </xf>
    <xf numFmtId="0" fontId="31" fillId="74" borderId="42" xfId="0" applyFont="1" applyFill="1" applyBorder="1" applyAlignment="1">
      <alignment horizontal="center" vertical="center"/>
    </xf>
    <xf numFmtId="0" fontId="31" fillId="74" borderId="43" xfId="0" applyFont="1" applyFill="1" applyBorder="1" applyAlignment="1">
      <alignment horizontal="center" vertical="center"/>
    </xf>
    <xf numFmtId="0" fontId="31" fillId="74" borderId="35" xfId="0" applyFont="1" applyFill="1" applyBorder="1" applyAlignment="1">
      <alignment horizontal="center" vertical="center"/>
    </xf>
    <xf numFmtId="0" fontId="31" fillId="0" borderId="42" xfId="0" applyFont="1" applyBorder="1" applyAlignment="1">
      <alignment vertical="center"/>
    </xf>
    <xf numFmtId="0" fontId="106" fillId="0" borderId="44" xfId="0" applyFont="1" applyBorder="1" applyAlignment="1">
      <alignment horizontal="center" wrapText="1"/>
    </xf>
    <xf numFmtId="0" fontId="99" fillId="77" borderId="44" xfId="0" applyFont="1" applyFill="1" applyBorder="1" applyAlignment="1">
      <alignment horizontal="center" vertical="center" wrapText="1"/>
    </xf>
    <xf numFmtId="0" fontId="0" fillId="74" borderId="44" xfId="0" applyFont="1" applyFill="1" applyBorder="1" applyAlignment="1">
      <alignment horizontal="center" vertical="center"/>
    </xf>
    <xf numFmtId="0" fontId="31" fillId="77" borderId="31" xfId="0" applyFont="1" applyFill="1" applyBorder="1" applyAlignment="1">
      <alignment vertical="center"/>
    </xf>
    <xf numFmtId="0" fontId="99" fillId="77" borderId="42" xfId="0" applyFont="1" applyFill="1" applyBorder="1" applyAlignment="1">
      <alignment vertical="center" wrapText="1"/>
    </xf>
    <xf numFmtId="0" fontId="99" fillId="77" borderId="43" xfId="0" applyFont="1" applyFill="1" applyBorder="1" applyAlignment="1">
      <alignment vertical="center" wrapText="1"/>
    </xf>
    <xf numFmtId="0" fontId="99" fillId="77" borderId="35" xfId="0" applyFont="1" applyFill="1" applyBorder="1" applyAlignment="1">
      <alignment vertical="center" wrapText="1"/>
    </xf>
    <xf numFmtId="0" fontId="100" fillId="0" borderId="44" xfId="0" applyFont="1" applyBorder="1" applyAlignment="1">
      <alignment wrapText="1"/>
    </xf>
    <xf numFmtId="0" fontId="96" fillId="0" borderId="45" xfId="0" applyFont="1" applyBorder="1" applyAlignment="1">
      <alignment wrapText="1"/>
    </xf>
    <xf numFmtId="0" fontId="102" fillId="0" borderId="44" xfId="0" applyFont="1" applyBorder="1" applyAlignment="1">
      <alignment vertical="center" wrapText="1"/>
    </xf>
    <xf numFmtId="0" fontId="95" fillId="0" borderId="45" xfId="0" applyFont="1" applyBorder="1" applyAlignment="1">
      <alignment vertical="center" wrapText="1"/>
    </xf>
    <xf numFmtId="0" fontId="31" fillId="77" borderId="35" xfId="0" applyFont="1" applyFill="1" applyBorder="1" applyAlignment="1">
      <alignment vertical="center" wrapText="1"/>
    </xf>
    <xf numFmtId="0" fontId="31" fillId="74" borderId="42" xfId="0" applyFont="1" applyFill="1" applyBorder="1" applyAlignment="1">
      <alignment vertical="center" wrapText="1"/>
    </xf>
    <xf numFmtId="0" fontId="31" fillId="77" borderId="43" xfId="0" applyFont="1" applyFill="1" applyBorder="1" applyAlignment="1">
      <alignment vertical="center" wrapText="1"/>
    </xf>
  </cellXfs>
  <cellStyles count="187">
    <cellStyle name="Normal" xfId="0"/>
    <cellStyle name="%" xfId="15"/>
    <cellStyle name="%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2 3" xfId="95"/>
    <cellStyle name="Normal 3" xfId="96"/>
    <cellStyle name="Normal 3 2" xfId="97"/>
    <cellStyle name="Note" xfId="98"/>
    <cellStyle name="Note 2" xfId="99"/>
    <cellStyle name="Note 2 2" xfId="100"/>
    <cellStyle name="Output" xfId="101"/>
    <cellStyle name="Output 2" xfId="102"/>
    <cellStyle name="Percent" xfId="103"/>
    <cellStyle name="Percent 2" xfId="104"/>
    <cellStyle name="Pourcentage 2" xfId="105"/>
    <cellStyle name="SAPBEXaggData" xfId="106"/>
    <cellStyle name="SAPBEXaggDataEmph" xfId="107"/>
    <cellStyle name="SAPBEXaggItem" xfId="108"/>
    <cellStyle name="SAPBEXaggItemX" xfId="109"/>
    <cellStyle name="SAPBEXchaText" xfId="110"/>
    <cellStyle name="SAPBEXchaText 2" xfId="111"/>
    <cellStyle name="SAPBEXexcBad7" xfId="112"/>
    <cellStyle name="SAPBEXexcBad8" xfId="113"/>
    <cellStyle name="SAPBEXexcBad9" xfId="114"/>
    <cellStyle name="SAPBEXexcCritical4" xfId="115"/>
    <cellStyle name="SAPBEXexcCritical5" xfId="116"/>
    <cellStyle name="SAPBEXexcCritical6" xfId="117"/>
    <cellStyle name="SAPBEXexcGood1" xfId="118"/>
    <cellStyle name="SAPBEXexcGood2" xfId="119"/>
    <cellStyle name="SAPBEXexcGood3" xfId="120"/>
    <cellStyle name="SAPBEXfilterDrill" xfId="121"/>
    <cellStyle name="SAPBEXfilterDrill 2" xfId="122"/>
    <cellStyle name="SAPBEXfilterItem" xfId="123"/>
    <cellStyle name="SAPBEXfilterItem 2" xfId="124"/>
    <cellStyle name="SAPBEXfilterText" xfId="125"/>
    <cellStyle name="SAPBEXformats" xfId="126"/>
    <cellStyle name="SAPBEXformats 2" xfId="127"/>
    <cellStyle name="SAPBEXheaderItem" xfId="128"/>
    <cellStyle name="SAPBEXheaderItem 2" xfId="129"/>
    <cellStyle name="SAPBEXheaderText" xfId="130"/>
    <cellStyle name="SAPBEXheaderText 2" xfId="131"/>
    <cellStyle name="SAPBEXHLevel0" xfId="132"/>
    <cellStyle name="SAPBEXHLevel0 2" xfId="133"/>
    <cellStyle name="SAPBEXHLevel0X" xfId="134"/>
    <cellStyle name="SAPBEXHLevel0X 2" xfId="135"/>
    <cellStyle name="SAPBEXHLevel1" xfId="136"/>
    <cellStyle name="SAPBEXHLevel1 2" xfId="137"/>
    <cellStyle name="SAPBEXHLevel1X" xfId="138"/>
    <cellStyle name="SAPBEXHLevel1X 2" xfId="139"/>
    <cellStyle name="SAPBEXHLevel2" xfId="140"/>
    <cellStyle name="SAPBEXHLevel2 2" xfId="141"/>
    <cellStyle name="SAPBEXHLevel2X" xfId="142"/>
    <cellStyle name="SAPBEXHLevel2X 2" xfId="143"/>
    <cellStyle name="SAPBEXHLevel3" xfId="144"/>
    <cellStyle name="SAPBEXHLevel3 2" xfId="145"/>
    <cellStyle name="SAPBEXHLevel3X" xfId="146"/>
    <cellStyle name="SAPBEXHLevel3X 2" xfId="147"/>
    <cellStyle name="SAPBEXresData" xfId="148"/>
    <cellStyle name="SAPBEXresDataEmph" xfId="149"/>
    <cellStyle name="SAPBEXresItem" xfId="150"/>
    <cellStyle name="SAPBEXresItemX" xfId="151"/>
    <cellStyle name="SAPBEXstdData" xfId="152"/>
    <cellStyle name="SAPBEXstdData 2" xfId="153"/>
    <cellStyle name="SAPBEXstdDataEmph" xfId="154"/>
    <cellStyle name="SAPBEXstdItem" xfId="155"/>
    <cellStyle name="SAPBEXstdItem 2" xfId="156"/>
    <cellStyle name="SAPBEXstdItemX" xfId="157"/>
    <cellStyle name="SAPBEXstdItemX 2" xfId="158"/>
    <cellStyle name="SAPBEXtitle" xfId="159"/>
    <cellStyle name="SAPBEXundefined" xfId="160"/>
    <cellStyle name="SAPBorder" xfId="161"/>
    <cellStyle name="SAPDataCell" xfId="162"/>
    <cellStyle name="SAPDataTotalCell" xfId="163"/>
    <cellStyle name="SAPDimensionCell" xfId="164"/>
    <cellStyle name="SAPEditableDataCell" xfId="165"/>
    <cellStyle name="SAPEditableDataTotalCell" xfId="166"/>
    <cellStyle name="SAPEmphasized" xfId="167"/>
    <cellStyle name="SAPEmphasizedEditableDataCell" xfId="168"/>
    <cellStyle name="SAPEmphasizedEditableDataTotalCell" xfId="169"/>
    <cellStyle name="SAPEmphasizedLockedDataCell" xfId="170"/>
    <cellStyle name="SAPEmphasizedLockedDataTotalCell" xfId="171"/>
    <cellStyle name="SAPEmphasizedReadonlyDataCell" xfId="172"/>
    <cellStyle name="SAPEmphasizedReadonlyDataTotalCell" xfId="173"/>
    <cellStyle name="SAPEmphasizedTotal" xfId="174"/>
    <cellStyle name="SAPExceptionLevel1" xfId="175"/>
    <cellStyle name="SAPExceptionLevel2" xfId="176"/>
    <cellStyle name="SAPExceptionLevel3" xfId="177"/>
    <cellStyle name="SAPExceptionLevel4" xfId="178"/>
    <cellStyle name="SAPExceptionLevel5" xfId="179"/>
    <cellStyle name="SAPExceptionLevel6" xfId="180"/>
    <cellStyle name="SAPExceptionLevel7" xfId="181"/>
    <cellStyle name="SAPExceptionLevel8" xfId="182"/>
    <cellStyle name="SAPExceptionLevel9" xfId="183"/>
    <cellStyle name="SAPHierarchyCell0" xfId="184"/>
    <cellStyle name="SAPHierarchyCell1" xfId="185"/>
    <cellStyle name="SAPHierarchyCell2" xfId="186"/>
    <cellStyle name="SAPHierarchyCell3" xfId="187"/>
    <cellStyle name="SAPHierarchyCell4" xfId="188"/>
    <cellStyle name="SAPLockedDataCell" xfId="189"/>
    <cellStyle name="SAPLockedDataTotalCell" xfId="190"/>
    <cellStyle name="SAPMemberCell" xfId="191"/>
    <cellStyle name="SAPMemberTotalCell" xfId="192"/>
    <cellStyle name="SAPReadonlyDataCell" xfId="193"/>
    <cellStyle name="SAPReadonlyDataTotalCell" xfId="194"/>
    <cellStyle name="Title" xfId="195"/>
    <cellStyle name="Title 2" xfId="196"/>
    <cellStyle name="Total" xfId="197"/>
    <cellStyle name="Total 2" xfId="198"/>
    <cellStyle name="Warning Text" xfId="199"/>
    <cellStyle name="Warning Text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10</xdr:col>
      <xdr:colOff>323850</xdr:colOff>
      <xdr:row>11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0"/>
          <a:ext cx="84867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0</xdr:rowOff>
    </xdr:from>
    <xdr:to>
      <xdr:col>10</xdr:col>
      <xdr:colOff>361950</xdr:colOff>
      <xdr:row>11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0"/>
          <a:ext cx="84867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com.sap.ip.bi.xl.hiddensheet"/>
      <sheetName val="Sheet1"/>
      <sheetName val="Sheet2"/>
      <sheetName val="Sheet3"/>
      <sheetName val="Sheet5"/>
    </sheetNames>
    <sheetDataSet>
      <sheetData sheetId="2">
        <row r="11">
          <cell r="B11">
            <v>2100792.39</v>
          </cell>
        </row>
        <row r="12">
          <cell r="B12">
            <v>2700583.87</v>
          </cell>
        </row>
        <row r="13">
          <cell r="B13">
            <v>4501817.62</v>
          </cell>
        </row>
        <row r="14">
          <cell r="B14">
            <v>6375028.64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Relationship Id="rId3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9.bin" /><Relationship Id="rId2" Type="http://schemas.openxmlformats.org/officeDocument/2006/relationships/customProperty" Target="../customProperty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" width="21.57421875" style="0" customWidth="1"/>
  </cols>
  <sheetData>
    <row r="1" spans="1:2" ht="15.75" customHeight="1">
      <c r="A1" t="s">
        <v>0</v>
      </c>
      <c r="B1" s="1" t="s">
        <v>1</v>
      </c>
    </row>
    <row r="2" ht="15.75" customHeight="1">
      <c r="A2" s="2">
        <v>42629.38229335648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5.75" customHeight="1"/>
  <cols>
    <col min="1" max="2" width="21.57421875" style="0" customWidth="1"/>
  </cols>
  <sheetData>
    <row r="1" spans="1:2" ht="15.75" customHeight="1">
      <c r="A1" t="s">
        <v>0</v>
      </c>
      <c r="B1" s="1" t="s">
        <v>1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D18" sqref="D18"/>
    </sheetView>
  </sheetViews>
  <sheetFormatPr defaultColWidth="14.421875" defaultRowHeight="15.75" customHeight="1"/>
  <cols>
    <col min="1" max="1" width="22.421875" style="16" customWidth="1"/>
    <col min="2" max="2" width="15.57421875" style="16" customWidth="1"/>
    <col min="3" max="3" width="14.57421875" style="16" bestFit="1" customWidth="1"/>
    <col min="4" max="4" width="15.421875" style="16" bestFit="1" customWidth="1"/>
    <col min="5" max="5" width="15.140625" style="16" customWidth="1"/>
    <col min="6" max="6" width="16.421875" style="16" customWidth="1"/>
    <col min="7" max="7" width="15.421875" style="16" customWidth="1"/>
    <col min="8" max="8" width="15.57421875" style="16" customWidth="1"/>
    <col min="9" max="9" width="15.421875" style="16" customWidth="1"/>
    <col min="10" max="10" width="14.421875" style="16" customWidth="1"/>
    <col min="11" max="11" width="17.140625" style="16" customWidth="1"/>
    <col min="12" max="13" width="14.421875" style="16" customWidth="1"/>
    <col min="14" max="16384" width="14.421875" style="16" customWidth="1"/>
  </cols>
  <sheetData>
    <row r="1" spans="1:2" ht="12.75" customHeight="1">
      <c r="A1" s="92" t="s">
        <v>60</v>
      </c>
      <c r="B1" s="93"/>
    </row>
    <row r="2" spans="1:2" ht="12.75">
      <c r="A2" s="94"/>
      <c r="B2" s="95"/>
    </row>
    <row r="3" spans="1:2" ht="12.75">
      <c r="A3" s="94"/>
      <c r="B3" s="95"/>
    </row>
    <row r="4" spans="1:2" ht="12.75">
      <c r="A4" s="96"/>
      <c r="B4" s="97"/>
    </row>
    <row r="5" spans="1:2" ht="12.75" customHeight="1">
      <c r="A5" s="100" t="s">
        <v>108</v>
      </c>
      <c r="B5" s="101"/>
    </row>
    <row r="6" spans="1:2" ht="12.75">
      <c r="A6" s="102"/>
      <c r="B6" s="103"/>
    </row>
    <row r="7" spans="1:2" ht="12.75">
      <c r="A7" s="102"/>
      <c r="B7" s="103"/>
    </row>
    <row r="8" spans="1:2" ht="12.75">
      <c r="A8" s="102"/>
      <c r="B8" s="103"/>
    </row>
    <row r="9" spans="1:2" ht="12.75">
      <c r="A9" s="104"/>
      <c r="B9" s="105"/>
    </row>
    <row r="10" spans="1:2" ht="12.75" customHeight="1">
      <c r="A10" s="106" t="s">
        <v>109</v>
      </c>
      <c r="B10" s="107"/>
    </row>
    <row r="11" spans="1:2" ht="12.75" customHeight="1">
      <c r="A11" s="108"/>
      <c r="B11" s="109"/>
    </row>
    <row r="12" spans="1:2" ht="12.75" customHeight="1">
      <c r="A12" s="110" t="s">
        <v>110</v>
      </c>
      <c r="B12" s="111"/>
    </row>
    <row r="13" spans="1:14" ht="12.75" customHeight="1" thickBot="1">
      <c r="A13" s="112"/>
      <c r="B13" s="113"/>
      <c r="C13" s="6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7" t="s">
        <v>13</v>
      </c>
    </row>
    <row r="14" spans="1:14" ht="15" customHeight="1" thickBot="1">
      <c r="A14" s="98" t="s">
        <v>14</v>
      </c>
      <c r="B14" s="98"/>
      <c r="C14" s="151">
        <v>2091048</v>
      </c>
      <c r="D14" s="150">
        <v>2700585</v>
      </c>
      <c r="E14" s="140">
        <v>4501816</v>
      </c>
      <c r="F14" s="140">
        <v>6375032</v>
      </c>
      <c r="G14" s="140">
        <v>5773177</v>
      </c>
      <c r="H14" s="140">
        <v>7047672</v>
      </c>
      <c r="I14" s="140">
        <v>6081358</v>
      </c>
      <c r="J14" s="140"/>
      <c r="K14" s="140"/>
      <c r="L14" s="140"/>
      <c r="M14" s="140"/>
      <c r="N14" s="140"/>
    </row>
    <row r="15" spans="1:14" ht="15" thickBot="1" thickTop="1">
      <c r="A15" s="98" t="s">
        <v>15</v>
      </c>
      <c r="B15" s="98"/>
      <c r="C15" s="151">
        <v>2091048</v>
      </c>
      <c r="D15" s="150">
        <v>2700585</v>
      </c>
      <c r="E15" s="140">
        <v>4501816</v>
      </c>
      <c r="F15" s="140">
        <v>6375032</v>
      </c>
      <c r="G15" s="140">
        <v>5773177</v>
      </c>
      <c r="H15" s="140">
        <v>7047672</v>
      </c>
      <c r="I15" s="140">
        <v>6081358</v>
      </c>
      <c r="J15" s="140">
        <v>5302530</v>
      </c>
      <c r="K15" s="140">
        <v>3833059</v>
      </c>
      <c r="L15" s="140">
        <v>3846793</v>
      </c>
      <c r="M15" s="140">
        <v>3297807</v>
      </c>
      <c r="N15" s="140">
        <v>3298585</v>
      </c>
    </row>
    <row r="16" spans="1:14" ht="15" thickBot="1" thickTop="1">
      <c r="A16" s="99" t="s">
        <v>19</v>
      </c>
      <c r="B16" s="99"/>
      <c r="C16" s="152">
        <v>0.2</v>
      </c>
      <c r="D16" s="154">
        <v>0.41</v>
      </c>
      <c r="E16" s="154">
        <v>0.55</v>
      </c>
      <c r="F16" s="156">
        <v>0</v>
      </c>
      <c r="G16" s="153">
        <v>-0.13</v>
      </c>
      <c r="H16" s="155">
        <v>0.24</v>
      </c>
      <c r="I16" s="155">
        <v>0.15</v>
      </c>
      <c r="J16" s="155">
        <v>0.08</v>
      </c>
      <c r="K16" s="155">
        <v>0.05</v>
      </c>
      <c r="L16" s="155">
        <v>0.08</v>
      </c>
      <c r="M16" s="155">
        <v>0.1</v>
      </c>
      <c r="N16" s="155">
        <v>0.1</v>
      </c>
    </row>
    <row r="17" spans="1:14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63.75" customHeight="1">
      <c r="A18" s="85"/>
      <c r="B18" s="85"/>
      <c r="C18" s="15"/>
      <c r="D18" s="15"/>
      <c r="E18" s="41"/>
      <c r="F18" s="165"/>
      <c r="G18" s="165"/>
      <c r="H18" s="157" t="s">
        <v>48</v>
      </c>
      <c r="I18" s="166" t="s">
        <v>107</v>
      </c>
      <c r="J18" s="167"/>
      <c r="K18" s="176" t="s">
        <v>29</v>
      </c>
      <c r="L18" s="177"/>
      <c r="M18" s="175"/>
      <c r="N18" s="67"/>
    </row>
    <row r="19" spans="1:14" ht="29.25" customHeight="1">
      <c r="A19" s="33"/>
      <c r="B19" s="33"/>
      <c r="C19" s="25" t="s">
        <v>113</v>
      </c>
      <c r="D19" s="15"/>
      <c r="E19" s="34"/>
      <c r="F19" s="168"/>
      <c r="G19" s="169"/>
      <c r="H19" s="169"/>
      <c r="I19" s="169"/>
      <c r="J19" s="170"/>
      <c r="K19" s="160" t="s">
        <v>113</v>
      </c>
      <c r="L19" s="161"/>
      <c r="M19" s="161"/>
      <c r="N19" s="162"/>
    </row>
    <row r="20" spans="1:14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30.75" customHeight="1">
      <c r="A21" s="73" t="s">
        <v>20</v>
      </c>
      <c r="B21" s="74"/>
      <c r="C21" s="159" t="s">
        <v>45</v>
      </c>
      <c r="D21" s="159" t="s">
        <v>46</v>
      </c>
      <c r="E21" s="159" t="s">
        <v>101</v>
      </c>
      <c r="F21" s="159" t="s">
        <v>101</v>
      </c>
      <c r="G21" s="159" t="s">
        <v>105</v>
      </c>
      <c r="H21" s="159" t="s">
        <v>101</v>
      </c>
      <c r="I21" s="159" t="s">
        <v>101</v>
      </c>
      <c r="J21" s="159" t="s">
        <v>104</v>
      </c>
      <c r="K21" s="159" t="s">
        <v>101</v>
      </c>
      <c r="L21" s="159" t="s">
        <v>44</v>
      </c>
      <c r="M21" s="159" t="s">
        <v>44</v>
      </c>
      <c r="N21" s="159" t="s">
        <v>44</v>
      </c>
    </row>
    <row r="22" spans="1:14" ht="26.25" customHeight="1">
      <c r="A22" s="75"/>
      <c r="B22" s="76"/>
      <c r="C22" s="159" t="s">
        <v>44</v>
      </c>
      <c r="D22" s="159" t="s">
        <v>45</v>
      </c>
      <c r="E22" s="159" t="s">
        <v>105</v>
      </c>
      <c r="F22" s="159" t="s">
        <v>105</v>
      </c>
      <c r="G22" s="159" t="s">
        <v>101</v>
      </c>
      <c r="H22" s="159" t="s">
        <v>104</v>
      </c>
      <c r="I22" s="159" t="s">
        <v>104</v>
      </c>
      <c r="J22" s="159" t="s">
        <v>101</v>
      </c>
      <c r="K22" s="159" t="s">
        <v>104</v>
      </c>
      <c r="L22" s="159" t="s">
        <v>54</v>
      </c>
      <c r="M22" s="159" t="s">
        <v>46</v>
      </c>
      <c r="N22" s="159" t="s">
        <v>46</v>
      </c>
    </row>
    <row r="23" spans="1:14" ht="28.5" customHeight="1">
      <c r="A23" s="75"/>
      <c r="B23" s="76"/>
      <c r="C23" s="159" t="s">
        <v>46</v>
      </c>
      <c r="D23" s="159" t="s">
        <v>44</v>
      </c>
      <c r="E23" s="159" t="s">
        <v>102</v>
      </c>
      <c r="F23" s="159" t="s">
        <v>104</v>
      </c>
      <c r="G23" s="159" t="s">
        <v>104</v>
      </c>
      <c r="H23" s="159" t="s">
        <v>105</v>
      </c>
      <c r="I23" s="159" t="s">
        <v>105</v>
      </c>
      <c r="J23" s="159" t="s">
        <v>105</v>
      </c>
      <c r="K23" s="159" t="s">
        <v>105</v>
      </c>
      <c r="L23" s="159" t="s">
        <v>45</v>
      </c>
      <c r="M23" s="159" t="s">
        <v>45</v>
      </c>
      <c r="N23" s="159" t="s">
        <v>45</v>
      </c>
    </row>
    <row r="24" spans="1:14" ht="27.75" customHeight="1">
      <c r="A24" s="75"/>
      <c r="B24" s="76"/>
      <c r="C24" s="159" t="s">
        <v>112</v>
      </c>
      <c r="D24" s="159" t="s">
        <v>101</v>
      </c>
      <c r="E24" s="159" t="s">
        <v>104</v>
      </c>
      <c r="F24" s="159" t="s">
        <v>102</v>
      </c>
      <c r="G24" s="159" t="s">
        <v>103</v>
      </c>
      <c r="H24" s="159" t="s">
        <v>102</v>
      </c>
      <c r="I24" s="159" t="s">
        <v>102</v>
      </c>
      <c r="J24" s="159" t="s">
        <v>102</v>
      </c>
      <c r="K24" s="159" t="s">
        <v>54</v>
      </c>
      <c r="L24" s="159" t="s">
        <v>46</v>
      </c>
      <c r="M24" s="159" t="s">
        <v>55</v>
      </c>
      <c r="N24" s="159" t="s">
        <v>47</v>
      </c>
    </row>
    <row r="25" spans="1:14" ht="27" customHeight="1">
      <c r="A25" s="75"/>
      <c r="B25" s="76"/>
      <c r="C25" s="159" t="s">
        <v>47</v>
      </c>
      <c r="D25" s="159" t="s">
        <v>62</v>
      </c>
      <c r="E25" s="159" t="s">
        <v>106</v>
      </c>
      <c r="F25" s="159" t="s">
        <v>67</v>
      </c>
      <c r="G25" s="159" t="s">
        <v>102</v>
      </c>
      <c r="H25" s="159" t="s">
        <v>103</v>
      </c>
      <c r="I25" s="159" t="s">
        <v>67</v>
      </c>
      <c r="J25" s="159" t="s">
        <v>100</v>
      </c>
      <c r="K25" s="159" t="s">
        <v>66</v>
      </c>
      <c r="L25" s="159" t="s">
        <v>66</v>
      </c>
      <c r="M25" s="159" t="s">
        <v>54</v>
      </c>
      <c r="N25" s="159" t="s">
        <v>56</v>
      </c>
    </row>
    <row r="26" spans="1:14" ht="29.25" customHeight="1">
      <c r="A26" s="77"/>
      <c r="B26" s="78"/>
      <c r="C26" s="159" t="s">
        <v>98</v>
      </c>
      <c r="D26" s="159" t="s">
        <v>99</v>
      </c>
      <c r="E26" s="159" t="s">
        <v>103</v>
      </c>
      <c r="F26" s="159" t="s">
        <v>106</v>
      </c>
      <c r="G26" s="159" t="s">
        <v>69</v>
      </c>
      <c r="H26" s="159" t="s">
        <v>67</v>
      </c>
      <c r="I26" s="159" t="s">
        <v>70</v>
      </c>
      <c r="J26" s="159" t="s">
        <v>70</v>
      </c>
      <c r="K26" s="159" t="s">
        <v>67</v>
      </c>
      <c r="L26" s="159" t="s">
        <v>83</v>
      </c>
      <c r="M26" s="159" t="s">
        <v>56</v>
      </c>
      <c r="N26" s="159" t="s">
        <v>55</v>
      </c>
    </row>
    <row r="27" spans="1:14" ht="24" customHeight="1">
      <c r="A27" s="65"/>
      <c r="B27" s="24"/>
      <c r="C27" s="159" t="s">
        <v>99</v>
      </c>
      <c r="D27" s="159" t="s">
        <v>98</v>
      </c>
      <c r="E27" s="159" t="s">
        <v>97</v>
      </c>
      <c r="F27" s="159" t="s">
        <v>103</v>
      </c>
      <c r="G27" s="159" t="s">
        <v>71</v>
      </c>
      <c r="H27" s="159" t="s">
        <v>70</v>
      </c>
      <c r="I27" s="159" t="s">
        <v>69</v>
      </c>
      <c r="J27" s="159" t="s">
        <v>69</v>
      </c>
      <c r="K27" s="159" t="s">
        <v>106</v>
      </c>
      <c r="L27" s="159" t="s">
        <v>56</v>
      </c>
      <c r="M27" s="159" t="s">
        <v>66</v>
      </c>
      <c r="N27" s="159" t="s">
        <v>84</v>
      </c>
    </row>
    <row r="28" spans="1:14" ht="18.75" customHeight="1">
      <c r="A28" s="73" t="s">
        <v>24</v>
      </c>
      <c r="B28" s="74"/>
      <c r="C28" s="64" t="s">
        <v>49</v>
      </c>
      <c r="D28" s="64" t="s">
        <v>51</v>
      </c>
      <c r="E28" s="64" t="s">
        <v>52</v>
      </c>
      <c r="F28" s="64" t="s">
        <v>52</v>
      </c>
      <c r="G28" s="64" t="s">
        <v>52</v>
      </c>
      <c r="H28" s="64" t="s">
        <v>52</v>
      </c>
      <c r="I28" s="64" t="s">
        <v>52</v>
      </c>
      <c r="J28" s="64" t="s">
        <v>52</v>
      </c>
      <c r="K28" s="64" t="s">
        <v>52</v>
      </c>
      <c r="L28" s="64" t="s">
        <v>49</v>
      </c>
      <c r="M28" s="64" t="s">
        <v>49</v>
      </c>
      <c r="N28" s="64" t="s">
        <v>49</v>
      </c>
    </row>
    <row r="29" spans="1:14" ht="18" customHeight="1">
      <c r="A29" s="75"/>
      <c r="B29" s="76"/>
      <c r="C29" s="64" t="s">
        <v>50</v>
      </c>
      <c r="D29" s="64" t="s">
        <v>50</v>
      </c>
      <c r="E29" s="64" t="s">
        <v>63</v>
      </c>
      <c r="F29" s="64" t="s">
        <v>74</v>
      </c>
      <c r="G29" s="64" t="s">
        <v>72</v>
      </c>
      <c r="H29" s="64" t="s">
        <v>72</v>
      </c>
      <c r="I29" s="64" t="s">
        <v>74</v>
      </c>
      <c r="J29" s="64" t="s">
        <v>74</v>
      </c>
      <c r="K29" s="64" t="s">
        <v>74</v>
      </c>
      <c r="L29" s="64" t="s">
        <v>53</v>
      </c>
      <c r="M29" s="64" t="s">
        <v>51</v>
      </c>
      <c r="N29" s="64" t="s">
        <v>51</v>
      </c>
    </row>
    <row r="30" spans="1:14" ht="18" customHeight="1">
      <c r="A30" s="75"/>
      <c r="B30" s="76"/>
      <c r="C30" s="64" t="s">
        <v>51</v>
      </c>
      <c r="D30" s="64" t="s">
        <v>49</v>
      </c>
      <c r="E30" s="64" t="s">
        <v>72</v>
      </c>
      <c r="F30" s="64" t="s">
        <v>72</v>
      </c>
      <c r="G30" s="64" t="s">
        <v>74</v>
      </c>
      <c r="H30" s="64" t="s">
        <v>74</v>
      </c>
      <c r="I30" s="64" t="s">
        <v>72</v>
      </c>
      <c r="J30" s="64" t="s">
        <v>72</v>
      </c>
      <c r="K30" s="64" t="s">
        <v>72</v>
      </c>
      <c r="L30" s="64" t="s">
        <v>50</v>
      </c>
      <c r="M30" s="64" t="s">
        <v>50</v>
      </c>
      <c r="N30" s="64" t="s">
        <v>50</v>
      </c>
    </row>
    <row r="31" spans="1:14" ht="25.5" customHeight="1">
      <c r="A31" s="75"/>
      <c r="B31" s="76"/>
      <c r="C31" s="64" t="s">
        <v>63</v>
      </c>
      <c r="D31" s="64" t="s">
        <v>52</v>
      </c>
      <c r="E31" s="64" t="s">
        <v>64</v>
      </c>
      <c r="F31" s="64" t="s">
        <v>73</v>
      </c>
      <c r="G31" s="64" t="s">
        <v>73</v>
      </c>
      <c r="H31" s="64" t="s">
        <v>73</v>
      </c>
      <c r="I31" s="64" t="s">
        <v>73</v>
      </c>
      <c r="J31" s="64" t="s">
        <v>73</v>
      </c>
      <c r="K31" s="64" t="s">
        <v>53</v>
      </c>
      <c r="L31" s="64" t="s">
        <v>51</v>
      </c>
      <c r="M31" s="64" t="s">
        <v>53</v>
      </c>
      <c r="N31" s="64" t="s">
        <v>53</v>
      </c>
    </row>
    <row r="32" spans="1:14" ht="25.5" customHeight="1">
      <c r="A32" s="75"/>
      <c r="B32" s="76"/>
      <c r="C32" s="64" t="s">
        <v>53</v>
      </c>
      <c r="D32" s="64" t="s">
        <v>61</v>
      </c>
      <c r="E32" s="64" t="s">
        <v>74</v>
      </c>
      <c r="F32" s="64" t="s">
        <v>64</v>
      </c>
      <c r="G32" s="64" t="s">
        <v>64</v>
      </c>
      <c r="H32" s="64" t="s">
        <v>64</v>
      </c>
      <c r="I32" s="64" t="s">
        <v>64</v>
      </c>
      <c r="J32" s="64" t="s">
        <v>64</v>
      </c>
      <c r="K32" s="64" t="s">
        <v>73</v>
      </c>
      <c r="L32" s="64" t="s">
        <v>61</v>
      </c>
      <c r="M32" s="64" t="s">
        <v>61</v>
      </c>
      <c r="N32" s="64" t="s">
        <v>61</v>
      </c>
    </row>
    <row r="33" spans="1:14" ht="14.25" customHeight="1">
      <c r="A33" s="75"/>
      <c r="B33" s="76"/>
      <c r="C33" s="64" t="s">
        <v>61</v>
      </c>
      <c r="D33" s="64" t="s">
        <v>53</v>
      </c>
      <c r="E33" s="64" t="s">
        <v>73</v>
      </c>
      <c r="F33" s="64" t="s">
        <v>63</v>
      </c>
      <c r="G33" s="64" t="s">
        <v>76</v>
      </c>
      <c r="H33" s="64" t="s">
        <v>63</v>
      </c>
      <c r="I33" s="64" t="s">
        <v>76</v>
      </c>
      <c r="J33" s="64" t="s">
        <v>76</v>
      </c>
      <c r="K33" s="64" t="s">
        <v>82</v>
      </c>
      <c r="L33" s="64" t="s">
        <v>52</v>
      </c>
      <c r="M33" s="64" t="s">
        <v>52</v>
      </c>
      <c r="N33" s="64" t="s">
        <v>64</v>
      </c>
    </row>
    <row r="34" spans="1:14" ht="12.75" customHeight="1" hidden="1">
      <c r="A34" s="77"/>
      <c r="B34" s="78"/>
      <c r="C34" s="145" t="s">
        <v>52</v>
      </c>
      <c r="D34" s="13"/>
      <c r="E34" s="145" t="s">
        <v>74</v>
      </c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8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86" t="s">
        <v>16</v>
      </c>
      <c r="B36" s="87"/>
      <c r="C36" s="84" t="s">
        <v>119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5.75" customHeight="1">
      <c r="A37" s="115" t="s">
        <v>89</v>
      </c>
      <c r="B37" s="115" t="s">
        <v>21</v>
      </c>
      <c r="C37" s="71"/>
      <c r="D37" s="71"/>
      <c r="E37" s="71"/>
      <c r="F37" s="71"/>
      <c r="G37" s="173" t="s">
        <v>118</v>
      </c>
      <c r="H37" s="71"/>
      <c r="I37" s="88" t="s">
        <v>85</v>
      </c>
      <c r="J37" s="90" t="s">
        <v>87</v>
      </c>
      <c r="K37" s="71"/>
      <c r="L37" s="171" t="s">
        <v>88</v>
      </c>
      <c r="M37" s="71"/>
      <c r="N37" s="71"/>
    </row>
    <row r="38" spans="1:14" ht="18" customHeight="1">
      <c r="A38" s="138"/>
      <c r="B38" s="116"/>
      <c r="C38" s="72"/>
      <c r="D38" s="72"/>
      <c r="E38" s="72"/>
      <c r="F38" s="72"/>
      <c r="G38" s="174"/>
      <c r="H38" s="72"/>
      <c r="I38" s="88"/>
      <c r="J38" s="91"/>
      <c r="K38" s="72"/>
      <c r="L38" s="172" t="s">
        <v>117</v>
      </c>
      <c r="M38" s="72"/>
      <c r="N38" s="72"/>
    </row>
    <row r="39" spans="1:14" ht="15.75" customHeight="1">
      <c r="A39" s="138"/>
      <c r="B39" s="115" t="s">
        <v>22</v>
      </c>
      <c r="C39" s="71"/>
      <c r="D39" s="71"/>
      <c r="E39" s="71"/>
      <c r="F39" s="71"/>
      <c r="G39" s="71"/>
      <c r="H39" s="71"/>
      <c r="I39" s="71"/>
      <c r="J39" s="71"/>
      <c r="K39" s="164" t="s">
        <v>116</v>
      </c>
      <c r="L39" s="71"/>
      <c r="M39" s="71"/>
      <c r="N39" s="71"/>
    </row>
    <row r="40" spans="1:14" ht="15.75" customHeight="1">
      <c r="A40" s="138"/>
      <c r="B40" s="116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ht="19.5" customHeight="1">
      <c r="A41" s="138"/>
      <c r="B41" s="115" t="s">
        <v>23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ht="18" customHeight="1">
      <c r="A42" s="116"/>
      <c r="B42" s="116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26.25" customHeight="1">
      <c r="A43" s="117" t="s">
        <v>17</v>
      </c>
      <c r="B43" s="118"/>
      <c r="C43" s="129"/>
      <c r="D43" s="132" t="s">
        <v>59</v>
      </c>
      <c r="E43" s="42"/>
      <c r="F43" s="42"/>
      <c r="G43" s="55"/>
      <c r="H43" s="42"/>
      <c r="I43" s="44"/>
      <c r="J43" s="47"/>
      <c r="K43" s="80" t="s">
        <v>58</v>
      </c>
      <c r="L43" s="129"/>
      <c r="M43" s="55"/>
      <c r="N43" s="119"/>
    </row>
    <row r="44" spans="1:14" ht="12">
      <c r="A44" s="75"/>
      <c r="B44" s="76"/>
      <c r="C44" s="129"/>
      <c r="D44" s="132"/>
      <c r="E44" s="42"/>
      <c r="F44" s="42"/>
      <c r="G44" s="56"/>
      <c r="H44" s="42"/>
      <c r="I44" s="45"/>
      <c r="J44" s="48"/>
      <c r="K44" s="81"/>
      <c r="L44" s="129"/>
      <c r="M44" s="56"/>
      <c r="N44" s="120"/>
    </row>
    <row r="45" spans="1:14" ht="12">
      <c r="A45" s="77"/>
      <c r="B45" s="78"/>
      <c r="C45" s="129"/>
      <c r="D45" s="132"/>
      <c r="E45" s="42"/>
      <c r="F45" s="42"/>
      <c r="G45" s="56"/>
      <c r="H45" s="42"/>
      <c r="I45" s="46"/>
      <c r="J45" s="49"/>
      <c r="K45" s="81"/>
      <c r="L45" s="129"/>
      <c r="M45" s="56"/>
      <c r="N45" s="121"/>
    </row>
    <row r="46" spans="1:14" ht="12.75" customHeight="1" hidden="1">
      <c r="A46" s="122"/>
      <c r="B46" s="123"/>
      <c r="C46" s="60"/>
      <c r="D46" s="85"/>
      <c r="E46" s="57"/>
      <c r="F46" s="57"/>
      <c r="G46" s="61"/>
      <c r="H46" s="61"/>
      <c r="I46" s="3"/>
      <c r="J46" s="9"/>
      <c r="K46" s="57"/>
      <c r="L46" s="79"/>
      <c r="M46" s="79"/>
      <c r="N46" s="130"/>
    </row>
    <row r="47" spans="1:14" ht="12.75" customHeight="1" hidden="1">
      <c r="A47" s="124"/>
      <c r="B47" s="125"/>
      <c r="C47" s="60"/>
      <c r="D47" s="85"/>
      <c r="E47" s="57"/>
      <c r="F47" s="57"/>
      <c r="G47" s="61"/>
      <c r="H47" s="61"/>
      <c r="I47" s="3"/>
      <c r="J47" s="10"/>
      <c r="K47" s="57"/>
      <c r="L47" s="79"/>
      <c r="M47" s="79"/>
      <c r="N47" s="131"/>
    </row>
    <row r="48" spans="1:14" ht="27.75" customHeight="1">
      <c r="A48" s="126" t="s">
        <v>18</v>
      </c>
      <c r="B48" s="118"/>
      <c r="C48" s="80" t="s">
        <v>28</v>
      </c>
      <c r="D48" s="80" t="s">
        <v>30</v>
      </c>
      <c r="E48" s="80" t="s">
        <v>43</v>
      </c>
      <c r="F48" s="42"/>
      <c r="G48" s="42"/>
      <c r="H48" s="42"/>
      <c r="I48" s="17"/>
      <c r="J48" s="50"/>
      <c r="K48" s="83" t="s">
        <v>32</v>
      </c>
      <c r="L48" s="83" t="s">
        <v>31</v>
      </c>
      <c r="M48" s="42"/>
      <c r="N48" s="17"/>
    </row>
    <row r="49" spans="1:14" ht="21" customHeight="1">
      <c r="A49" s="127"/>
      <c r="B49" s="128"/>
      <c r="C49" s="80"/>
      <c r="D49" s="80"/>
      <c r="E49" s="80"/>
      <c r="F49" s="42"/>
      <c r="G49" s="42"/>
      <c r="H49" s="42"/>
      <c r="I49" s="18"/>
      <c r="J49" s="51"/>
      <c r="K49" s="83"/>
      <c r="L49" s="83"/>
      <c r="M49" s="42"/>
      <c r="N49" s="18"/>
    </row>
    <row r="50" spans="1:14" ht="27" customHeight="1">
      <c r="A50" s="126" t="s">
        <v>25</v>
      </c>
      <c r="B50" s="118"/>
      <c r="C50" s="11" t="s">
        <v>37</v>
      </c>
      <c r="D50" s="19"/>
      <c r="E50" s="12" t="s">
        <v>38</v>
      </c>
      <c r="F50" s="19"/>
      <c r="G50" s="11" t="s">
        <v>36</v>
      </c>
      <c r="H50" s="19"/>
      <c r="I50" s="54"/>
      <c r="J50" s="52"/>
      <c r="K50" s="80" t="s">
        <v>27</v>
      </c>
      <c r="L50" s="80" t="s">
        <v>33</v>
      </c>
      <c r="M50" s="15" t="s">
        <v>34</v>
      </c>
      <c r="N50" s="54"/>
    </row>
    <row r="51" spans="1:14" ht="22.5" customHeight="1">
      <c r="A51" s="136"/>
      <c r="B51" s="76"/>
      <c r="C51" s="62"/>
      <c r="D51" s="12" t="s">
        <v>42</v>
      </c>
      <c r="E51" s="137" t="s">
        <v>26</v>
      </c>
      <c r="F51" s="137"/>
      <c r="G51" s="19" t="s">
        <v>40</v>
      </c>
      <c r="H51" s="20"/>
      <c r="I51" s="54"/>
      <c r="J51" s="53"/>
      <c r="K51" s="83"/>
      <c r="L51" s="80"/>
      <c r="M51" s="58" t="s">
        <v>35</v>
      </c>
      <c r="N51" s="54"/>
    </row>
    <row r="52" spans="1:14" ht="30.75" customHeight="1">
      <c r="A52" s="127"/>
      <c r="B52" s="128"/>
      <c r="C52" s="23"/>
      <c r="D52" s="22"/>
      <c r="E52" s="21" t="s">
        <v>39</v>
      </c>
      <c r="F52" s="21" t="s">
        <v>41</v>
      </c>
      <c r="G52" s="22"/>
      <c r="H52" s="22"/>
      <c r="I52" s="59"/>
      <c r="J52" s="22"/>
      <c r="K52" s="22"/>
      <c r="L52" s="22"/>
      <c r="M52" s="22"/>
      <c r="N52" s="22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</sheetData>
  <sheetProtection/>
  <mergeCells count="75">
    <mergeCell ref="L48:L49"/>
    <mergeCell ref="A50:B52"/>
    <mergeCell ref="K50:K51"/>
    <mergeCell ref="L50:L51"/>
    <mergeCell ref="E51:F51"/>
    <mergeCell ref="K19:N19"/>
    <mergeCell ref="A46:B47"/>
    <mergeCell ref="D46:D47"/>
    <mergeCell ref="L46:L47"/>
    <mergeCell ref="M46:M47"/>
    <mergeCell ref="N46:N47"/>
    <mergeCell ref="A48:B49"/>
    <mergeCell ref="C48:C49"/>
    <mergeCell ref="D48:D49"/>
    <mergeCell ref="E48:E49"/>
    <mergeCell ref="K48:K49"/>
    <mergeCell ref="N41:N42"/>
    <mergeCell ref="A43:B45"/>
    <mergeCell ref="C43:C45"/>
    <mergeCell ref="D43:D45"/>
    <mergeCell ref="K43:K45"/>
    <mergeCell ref="L43:L45"/>
    <mergeCell ref="N43:N45"/>
    <mergeCell ref="H41:H42"/>
    <mergeCell ref="I41:I42"/>
    <mergeCell ref="J41:J42"/>
    <mergeCell ref="K41:K42"/>
    <mergeCell ref="L41:L42"/>
    <mergeCell ref="M41:M42"/>
    <mergeCell ref="B41:B42"/>
    <mergeCell ref="C41:C42"/>
    <mergeCell ref="D41:D42"/>
    <mergeCell ref="E41:E42"/>
    <mergeCell ref="F41:F42"/>
    <mergeCell ref="G41:G42"/>
    <mergeCell ref="I39:I40"/>
    <mergeCell ref="J39:J40"/>
    <mergeCell ref="K39:K40"/>
    <mergeCell ref="L39:L40"/>
    <mergeCell ref="M39:M40"/>
    <mergeCell ref="N39:N40"/>
    <mergeCell ref="M37:M38"/>
    <mergeCell ref="N37:N38"/>
    <mergeCell ref="B39:B40"/>
    <mergeCell ref="C39:C40"/>
    <mergeCell ref="D39:D40"/>
    <mergeCell ref="E39:E40"/>
    <mergeCell ref="F39:F40"/>
    <mergeCell ref="G39:G40"/>
    <mergeCell ref="H39:H40"/>
    <mergeCell ref="F37:F38"/>
    <mergeCell ref="G37:G38"/>
    <mergeCell ref="H37:H38"/>
    <mergeCell ref="I37:I38"/>
    <mergeCell ref="J37:J38"/>
    <mergeCell ref="K37:K38"/>
    <mergeCell ref="A20:N20"/>
    <mergeCell ref="A21:B26"/>
    <mergeCell ref="A28:B34"/>
    <mergeCell ref="A36:B36"/>
    <mergeCell ref="C36:N36"/>
    <mergeCell ref="A37:A42"/>
    <mergeCell ref="B37:B38"/>
    <mergeCell ref="C37:C38"/>
    <mergeCell ref="D37:D38"/>
    <mergeCell ref="E37:E38"/>
    <mergeCell ref="A16:B16"/>
    <mergeCell ref="A17:N17"/>
    <mergeCell ref="A18:B18"/>
    <mergeCell ref="A1:B4"/>
    <mergeCell ref="A5:B9"/>
    <mergeCell ref="A10:B11"/>
    <mergeCell ref="A12:B13"/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="80" zoomScaleNormal="80" zoomScalePageLayoutView="0" workbookViewId="0" topLeftCell="E1">
      <pane ySplit="16" topLeftCell="A32" activePane="bottomLeft" state="frozen"/>
      <selection pane="topLeft" activeCell="A1" sqref="A1"/>
      <selection pane="bottomLeft" activeCell="K39" sqref="K39:K40"/>
    </sheetView>
  </sheetViews>
  <sheetFormatPr defaultColWidth="14.421875" defaultRowHeight="15.75" customHeight="1"/>
  <cols>
    <col min="1" max="1" width="22.421875" style="16" customWidth="1"/>
    <col min="2" max="2" width="15.57421875" style="16" customWidth="1"/>
    <col min="3" max="3" width="14.57421875" style="16" bestFit="1" customWidth="1"/>
    <col min="4" max="4" width="15.421875" style="16" bestFit="1" customWidth="1"/>
    <col min="5" max="5" width="15.140625" style="16" customWidth="1"/>
    <col min="6" max="6" width="16.421875" style="16" customWidth="1"/>
    <col min="7" max="7" width="15.421875" style="16" customWidth="1"/>
    <col min="8" max="8" width="15.57421875" style="16" customWidth="1"/>
    <col min="9" max="9" width="15.421875" style="16" customWidth="1"/>
    <col min="10" max="10" width="14.421875" style="16" customWidth="1"/>
    <col min="11" max="11" width="17.140625" style="16" customWidth="1"/>
    <col min="12" max="14" width="14.421875" style="16" customWidth="1"/>
  </cols>
  <sheetData>
    <row r="1" spans="1:2" ht="12.75" customHeight="1">
      <c r="A1" s="92" t="s">
        <v>60</v>
      </c>
      <c r="B1" s="93"/>
    </row>
    <row r="2" spans="1:2" ht="12.75">
      <c r="A2" s="94"/>
      <c r="B2" s="95"/>
    </row>
    <row r="3" spans="1:2" ht="12.75">
      <c r="A3" s="94"/>
      <c r="B3" s="95"/>
    </row>
    <row r="4" spans="1:2" ht="12.75">
      <c r="A4" s="96"/>
      <c r="B4" s="97"/>
    </row>
    <row r="5" spans="1:2" ht="12.75" customHeight="1">
      <c r="A5" s="100" t="s">
        <v>90</v>
      </c>
      <c r="B5" s="101"/>
    </row>
    <row r="6" spans="1:2" ht="12.75">
      <c r="A6" s="102"/>
      <c r="B6" s="103"/>
    </row>
    <row r="7" spans="1:2" ht="12.75">
      <c r="A7" s="102"/>
      <c r="B7" s="103"/>
    </row>
    <row r="8" spans="1:2" ht="12.75">
      <c r="A8" s="102"/>
      <c r="B8" s="103"/>
    </row>
    <row r="9" spans="1:2" ht="12.75">
      <c r="A9" s="104"/>
      <c r="B9" s="105"/>
    </row>
    <row r="10" spans="1:2" ht="12.75" customHeight="1">
      <c r="A10" s="106" t="s">
        <v>91</v>
      </c>
      <c r="B10" s="107"/>
    </row>
    <row r="11" spans="1:2" ht="12.75" customHeight="1">
      <c r="A11" s="108"/>
      <c r="B11" s="109"/>
    </row>
    <row r="12" spans="1:2" ht="12.75" customHeight="1">
      <c r="A12" s="110" t="s">
        <v>111</v>
      </c>
      <c r="B12" s="111"/>
    </row>
    <row r="13" spans="1:14" ht="12.75" customHeight="1" thickBot="1">
      <c r="A13" s="112"/>
      <c r="B13" s="113"/>
      <c r="C13" s="6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7" t="s">
        <v>13</v>
      </c>
    </row>
    <row r="14" spans="1:14" ht="15" customHeight="1" thickBot="1">
      <c r="A14" s="98" t="s">
        <v>14</v>
      </c>
      <c r="B14" s="98"/>
      <c r="C14" s="139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ht="15" thickBot="1">
      <c r="A15" s="98" t="s">
        <v>15</v>
      </c>
      <c r="B15" s="98"/>
      <c r="C15" s="139">
        <v>2520950</v>
      </c>
      <c r="D15" s="140">
        <v>2565554</v>
      </c>
      <c r="E15" s="140">
        <v>4051635</v>
      </c>
      <c r="F15" s="140">
        <v>7331282</v>
      </c>
      <c r="G15" s="140">
        <v>8659764</v>
      </c>
      <c r="H15" s="140">
        <v>7752440</v>
      </c>
      <c r="I15" s="140">
        <v>6689494</v>
      </c>
      <c r="J15" s="140">
        <v>6097910</v>
      </c>
      <c r="K15" s="140">
        <v>4791324</v>
      </c>
      <c r="L15" s="140">
        <v>4616152</v>
      </c>
      <c r="M15" s="140">
        <v>3825456</v>
      </c>
      <c r="N15" s="140">
        <v>3793373</v>
      </c>
    </row>
    <row r="16" spans="1:14" s="5" customFormat="1" ht="15" thickBot="1">
      <c r="A16" s="99" t="s">
        <v>19</v>
      </c>
      <c r="B16" s="99"/>
      <c r="C16" s="141">
        <v>0.2</v>
      </c>
      <c r="D16" s="142">
        <v>-0.05</v>
      </c>
      <c r="E16" s="142">
        <v>-0.1</v>
      </c>
      <c r="F16" s="143">
        <v>0.15</v>
      </c>
      <c r="G16" s="143">
        <v>0.5</v>
      </c>
      <c r="H16" s="143">
        <v>0.1</v>
      </c>
      <c r="I16" s="143">
        <v>0.1</v>
      </c>
      <c r="J16" s="143">
        <v>0.15</v>
      </c>
      <c r="K16" s="143">
        <v>0.2</v>
      </c>
      <c r="L16" s="143">
        <v>0.2</v>
      </c>
      <c r="M16" s="143">
        <v>0.15</v>
      </c>
      <c r="N16" s="143">
        <v>0.15</v>
      </c>
    </row>
    <row r="17" spans="1:14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 ht="63.75" customHeight="1">
      <c r="A18" s="85"/>
      <c r="B18" s="85"/>
      <c r="C18" s="15"/>
      <c r="D18" s="15"/>
      <c r="E18" s="41"/>
      <c r="F18" s="66"/>
      <c r="G18" s="66"/>
      <c r="H18" s="25" t="s">
        <v>48</v>
      </c>
      <c r="I18" s="158" t="s">
        <v>115</v>
      </c>
      <c r="J18" s="43"/>
      <c r="K18" s="69" t="s">
        <v>29</v>
      </c>
      <c r="L18" s="70"/>
      <c r="M18" s="68"/>
      <c r="N18" s="67"/>
    </row>
    <row r="19" spans="1:14" s="16" customFormat="1" ht="29.25" customHeight="1">
      <c r="A19" s="33"/>
      <c r="B19" s="33"/>
      <c r="C19" s="25" t="s">
        <v>114</v>
      </c>
      <c r="D19" s="15"/>
      <c r="E19" s="34"/>
      <c r="F19" s="134"/>
      <c r="G19" s="135"/>
      <c r="H19" s="133" t="s">
        <v>85</v>
      </c>
      <c r="I19" s="133"/>
      <c r="K19" s="163"/>
      <c r="L19" s="161" t="s">
        <v>114</v>
      </c>
      <c r="M19" s="161"/>
      <c r="N19" s="162"/>
    </row>
    <row r="20" spans="1:14" ht="12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30.75" customHeight="1">
      <c r="A21" s="73" t="s">
        <v>20</v>
      </c>
      <c r="B21" s="74"/>
      <c r="C21" s="63" t="s">
        <v>45</v>
      </c>
      <c r="D21" s="63" t="s">
        <v>57</v>
      </c>
      <c r="E21" s="63" t="s">
        <v>57</v>
      </c>
      <c r="F21" s="63" t="s">
        <v>65</v>
      </c>
      <c r="G21" s="63" t="s">
        <v>65</v>
      </c>
      <c r="H21" s="63" t="s">
        <v>65</v>
      </c>
      <c r="I21" s="63" t="s">
        <v>65</v>
      </c>
      <c r="J21" s="63" t="s">
        <v>65</v>
      </c>
      <c r="K21" s="63" t="s">
        <v>65</v>
      </c>
      <c r="L21" s="63" t="s">
        <v>44</v>
      </c>
      <c r="M21" s="63" t="s">
        <v>44</v>
      </c>
      <c r="N21" s="63" t="s">
        <v>44</v>
      </c>
    </row>
    <row r="22" spans="1:14" ht="26.25" customHeight="1">
      <c r="A22" s="75"/>
      <c r="B22" s="76"/>
      <c r="C22" s="63" t="s">
        <v>46</v>
      </c>
      <c r="D22" s="63" t="s">
        <v>65</v>
      </c>
      <c r="E22" s="63" t="s">
        <v>65</v>
      </c>
      <c r="F22" s="63" t="s">
        <v>57</v>
      </c>
      <c r="G22" s="63" t="s">
        <v>57</v>
      </c>
      <c r="H22" s="63" t="s">
        <v>57</v>
      </c>
      <c r="I22" s="63" t="s">
        <v>57</v>
      </c>
      <c r="J22" s="63" t="s">
        <v>75</v>
      </c>
      <c r="K22" s="63" t="s">
        <v>75</v>
      </c>
      <c r="L22" s="63" t="s">
        <v>54</v>
      </c>
      <c r="M22" s="63" t="s">
        <v>46</v>
      </c>
      <c r="N22" s="63" t="s">
        <v>46</v>
      </c>
    </row>
    <row r="23" spans="1:14" s="16" customFormat="1" ht="28.5" customHeight="1">
      <c r="A23" s="75"/>
      <c r="B23" s="76"/>
      <c r="C23" s="63" t="s">
        <v>44</v>
      </c>
      <c r="D23" s="63" t="s">
        <v>45</v>
      </c>
      <c r="E23" s="63" t="s">
        <v>67</v>
      </c>
      <c r="F23" s="63" t="s">
        <v>67</v>
      </c>
      <c r="G23" s="63" t="s">
        <v>68</v>
      </c>
      <c r="H23" s="63" t="s">
        <v>68</v>
      </c>
      <c r="I23" s="63" t="s">
        <v>75</v>
      </c>
      <c r="J23" s="63" t="s">
        <v>57</v>
      </c>
      <c r="K23" s="63" t="s">
        <v>57</v>
      </c>
      <c r="L23" s="63" t="s">
        <v>45</v>
      </c>
      <c r="M23" s="63" t="s">
        <v>45</v>
      </c>
      <c r="N23" s="63" t="s">
        <v>45</v>
      </c>
    </row>
    <row r="24" spans="1:14" s="16" customFormat="1" ht="27.75" customHeight="1">
      <c r="A24" s="75"/>
      <c r="B24" s="76"/>
      <c r="C24" s="63" t="s">
        <v>47</v>
      </c>
      <c r="D24" s="63" t="s">
        <v>66</v>
      </c>
      <c r="E24" s="63" t="s">
        <v>68</v>
      </c>
      <c r="F24" s="63" t="s">
        <v>68</v>
      </c>
      <c r="G24" s="63" t="s">
        <v>67</v>
      </c>
      <c r="H24" s="63" t="s">
        <v>67</v>
      </c>
      <c r="I24" s="63" t="s">
        <v>67</v>
      </c>
      <c r="J24" s="63" t="s">
        <v>68</v>
      </c>
      <c r="K24" s="63" t="s">
        <v>54</v>
      </c>
      <c r="L24" s="63" t="s">
        <v>46</v>
      </c>
      <c r="M24" s="63" t="s">
        <v>55</v>
      </c>
      <c r="N24" s="63" t="s">
        <v>47</v>
      </c>
    </row>
    <row r="25" spans="1:14" ht="27" customHeight="1">
      <c r="A25" s="75"/>
      <c r="B25" s="76"/>
      <c r="C25" s="63" t="s">
        <v>62</v>
      </c>
      <c r="D25" s="63" t="s">
        <v>54</v>
      </c>
      <c r="E25" s="63" t="s">
        <v>69</v>
      </c>
      <c r="F25" s="63" t="s">
        <v>69</v>
      </c>
      <c r="G25" s="63" t="s">
        <v>75</v>
      </c>
      <c r="H25" s="63" t="s">
        <v>75</v>
      </c>
      <c r="I25" s="63" t="s">
        <v>68</v>
      </c>
      <c r="J25" s="63" t="s">
        <v>79</v>
      </c>
      <c r="K25" s="63" t="s">
        <v>66</v>
      </c>
      <c r="L25" s="63" t="s">
        <v>66</v>
      </c>
      <c r="M25" s="63" t="s">
        <v>54</v>
      </c>
      <c r="N25" s="63" t="s">
        <v>56</v>
      </c>
    </row>
    <row r="26" spans="1:14" s="16" customFormat="1" ht="29.25" customHeight="1">
      <c r="A26" s="77"/>
      <c r="B26" s="78"/>
      <c r="C26" s="63" t="s">
        <v>55</v>
      </c>
      <c r="D26" s="63" t="s">
        <v>46</v>
      </c>
      <c r="E26" s="63" t="s">
        <v>70</v>
      </c>
      <c r="F26" s="63" t="s">
        <v>70</v>
      </c>
      <c r="G26" s="63" t="s">
        <v>69</v>
      </c>
      <c r="H26" s="63" t="s">
        <v>70</v>
      </c>
      <c r="I26" s="63" t="s">
        <v>69</v>
      </c>
      <c r="J26" s="63" t="s">
        <v>80</v>
      </c>
      <c r="K26" s="63" t="s">
        <v>67</v>
      </c>
      <c r="L26" s="63" t="s">
        <v>83</v>
      </c>
      <c r="M26" s="63" t="s">
        <v>56</v>
      </c>
      <c r="N26" s="63" t="s">
        <v>55</v>
      </c>
    </row>
    <row r="27" spans="1:14" s="16" customFormat="1" ht="24" customHeight="1">
      <c r="A27" s="27"/>
      <c r="B27" s="24"/>
      <c r="C27" s="63" t="s">
        <v>56</v>
      </c>
      <c r="D27" s="63" t="s">
        <v>46</v>
      </c>
      <c r="E27" s="63" t="s">
        <v>71</v>
      </c>
      <c r="F27" s="63" t="s">
        <v>75</v>
      </c>
      <c r="G27" s="63" t="s">
        <v>70</v>
      </c>
      <c r="H27" s="63" t="s">
        <v>77</v>
      </c>
      <c r="I27" s="63" t="s">
        <v>78</v>
      </c>
      <c r="J27" s="63" t="s">
        <v>67</v>
      </c>
      <c r="K27" s="63" t="s">
        <v>81</v>
      </c>
      <c r="L27" s="63" t="s">
        <v>56</v>
      </c>
      <c r="M27" s="63" t="s">
        <v>66</v>
      </c>
      <c r="N27" s="63" t="s">
        <v>84</v>
      </c>
    </row>
    <row r="28" spans="1:14" ht="18.75" customHeight="1">
      <c r="A28" s="73" t="s">
        <v>24</v>
      </c>
      <c r="B28" s="74"/>
      <c r="C28" s="64" t="s">
        <v>49</v>
      </c>
      <c r="D28" s="64" t="s">
        <v>52</v>
      </c>
      <c r="E28" s="64" t="s">
        <v>52</v>
      </c>
      <c r="F28" s="64" t="s">
        <v>52</v>
      </c>
      <c r="G28" s="64" t="s">
        <v>52</v>
      </c>
      <c r="H28" s="64" t="s">
        <v>52</v>
      </c>
      <c r="I28" s="64" t="s">
        <v>52</v>
      </c>
      <c r="J28" s="64" t="s">
        <v>52</v>
      </c>
      <c r="K28" s="64" t="s">
        <v>52</v>
      </c>
      <c r="L28" s="64" t="s">
        <v>49</v>
      </c>
      <c r="M28" s="64" t="s">
        <v>49</v>
      </c>
      <c r="N28" s="64" t="s">
        <v>49</v>
      </c>
    </row>
    <row r="29" spans="1:14" s="14" customFormat="1" ht="18" customHeight="1">
      <c r="A29" s="75"/>
      <c r="B29" s="76"/>
      <c r="C29" s="64" t="s">
        <v>50</v>
      </c>
      <c r="D29" s="64" t="s">
        <v>63</v>
      </c>
      <c r="E29" s="64" t="s">
        <v>72</v>
      </c>
      <c r="F29" s="64" t="s">
        <v>72</v>
      </c>
      <c r="G29" s="64" t="s">
        <v>72</v>
      </c>
      <c r="H29" s="64" t="s">
        <v>72</v>
      </c>
      <c r="I29" s="64" t="s">
        <v>72</v>
      </c>
      <c r="J29" s="64" t="s">
        <v>72</v>
      </c>
      <c r="K29" s="64" t="s">
        <v>74</v>
      </c>
      <c r="L29" s="64" t="s">
        <v>53</v>
      </c>
      <c r="M29" s="64" t="s">
        <v>51</v>
      </c>
      <c r="N29" s="64" t="s">
        <v>51</v>
      </c>
    </row>
    <row r="30" spans="1:14" s="14" customFormat="1" ht="18" customHeight="1">
      <c r="A30" s="75"/>
      <c r="B30" s="76"/>
      <c r="C30" s="64" t="s">
        <v>51</v>
      </c>
      <c r="D30" s="64" t="s">
        <v>53</v>
      </c>
      <c r="E30" s="64" t="s">
        <v>63</v>
      </c>
      <c r="F30" s="64" t="s">
        <v>74</v>
      </c>
      <c r="G30" s="64" t="s">
        <v>74</v>
      </c>
      <c r="H30" s="64" t="s">
        <v>74</v>
      </c>
      <c r="I30" s="64" t="s">
        <v>74</v>
      </c>
      <c r="J30" s="64" t="s">
        <v>74</v>
      </c>
      <c r="K30" s="64" t="s">
        <v>72</v>
      </c>
      <c r="L30" s="64" t="s">
        <v>50</v>
      </c>
      <c r="M30" s="64" t="s">
        <v>50</v>
      </c>
      <c r="N30" s="64" t="s">
        <v>50</v>
      </c>
    </row>
    <row r="31" spans="1:14" s="14" customFormat="1" ht="25.5" customHeight="1">
      <c r="A31" s="75"/>
      <c r="B31" s="76"/>
      <c r="C31" s="64" t="s">
        <v>61</v>
      </c>
      <c r="D31" s="64" t="s">
        <v>49</v>
      </c>
      <c r="E31" s="64" t="s">
        <v>73</v>
      </c>
      <c r="F31" s="64" t="s">
        <v>73</v>
      </c>
      <c r="G31" s="64" t="s">
        <v>73</v>
      </c>
      <c r="H31" s="64" t="s">
        <v>73</v>
      </c>
      <c r="I31" s="64" t="s">
        <v>73</v>
      </c>
      <c r="J31" s="64" t="s">
        <v>73</v>
      </c>
      <c r="K31" s="64" t="s">
        <v>53</v>
      </c>
      <c r="L31" s="64" t="s">
        <v>51</v>
      </c>
      <c r="M31" s="64" t="s">
        <v>53</v>
      </c>
      <c r="N31" s="64" t="s">
        <v>53</v>
      </c>
    </row>
    <row r="32" spans="1:14" s="16" customFormat="1" ht="25.5" customHeight="1">
      <c r="A32" s="75"/>
      <c r="B32" s="76"/>
      <c r="C32" s="64" t="s">
        <v>53</v>
      </c>
      <c r="D32" s="64" t="s">
        <v>50</v>
      </c>
      <c r="E32" s="64" t="s">
        <v>64</v>
      </c>
      <c r="F32" s="64" t="s">
        <v>64</v>
      </c>
      <c r="G32" s="64" t="s">
        <v>64</v>
      </c>
      <c r="H32" s="64" t="s">
        <v>64</v>
      </c>
      <c r="I32" s="64" t="s">
        <v>64</v>
      </c>
      <c r="J32" s="64" t="s">
        <v>64</v>
      </c>
      <c r="K32" s="64" t="s">
        <v>73</v>
      </c>
      <c r="L32" s="64" t="s">
        <v>61</v>
      </c>
      <c r="M32" s="64" t="s">
        <v>61</v>
      </c>
      <c r="N32" s="64" t="s">
        <v>61</v>
      </c>
    </row>
    <row r="33" spans="1:14" ht="14.25" customHeight="1">
      <c r="A33" s="75"/>
      <c r="B33" s="76"/>
      <c r="C33" s="64" t="s">
        <v>52</v>
      </c>
      <c r="D33" s="64" t="s">
        <v>64</v>
      </c>
      <c r="E33" s="64" t="s">
        <v>74</v>
      </c>
      <c r="F33" s="64" t="s">
        <v>63</v>
      </c>
      <c r="G33" s="64" t="s">
        <v>63</v>
      </c>
      <c r="H33" s="64" t="s">
        <v>76</v>
      </c>
      <c r="I33" s="64" t="s">
        <v>76</v>
      </c>
      <c r="J33" s="64" t="s">
        <v>76</v>
      </c>
      <c r="K33" s="64" t="s">
        <v>82</v>
      </c>
      <c r="L33" s="64" t="s">
        <v>52</v>
      </c>
      <c r="M33" s="64" t="s">
        <v>52</v>
      </c>
      <c r="N33" s="64" t="s">
        <v>64</v>
      </c>
    </row>
    <row r="34" spans="1:14" ht="12.75" customHeight="1" hidden="1">
      <c r="A34" s="77"/>
      <c r="B34" s="78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8">
      <c r="A35" s="4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86" t="s">
        <v>16</v>
      </c>
      <c r="B36" s="87"/>
      <c r="C36" s="84" t="s">
        <v>86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5.75" customHeight="1">
      <c r="A37" s="115" t="s">
        <v>89</v>
      </c>
      <c r="B37" s="115" t="s">
        <v>21</v>
      </c>
      <c r="C37" s="71"/>
      <c r="D37" s="71"/>
      <c r="E37" s="71"/>
      <c r="F37" s="71"/>
      <c r="G37" s="71"/>
      <c r="H37" s="71"/>
      <c r="I37" s="88" t="s">
        <v>85</v>
      </c>
      <c r="J37" s="90" t="s">
        <v>87</v>
      </c>
      <c r="K37" s="71"/>
      <c r="L37" s="82" t="s">
        <v>88</v>
      </c>
      <c r="M37" s="71"/>
      <c r="N37" s="71"/>
    </row>
    <row r="38" spans="1:14" ht="18" customHeight="1">
      <c r="A38" s="138"/>
      <c r="B38" s="116"/>
      <c r="C38" s="72"/>
      <c r="D38" s="72"/>
      <c r="E38" s="72"/>
      <c r="F38" s="72"/>
      <c r="G38" s="72"/>
      <c r="H38" s="72"/>
      <c r="I38" s="88"/>
      <c r="J38" s="91"/>
      <c r="K38" s="72"/>
      <c r="L38" s="72"/>
      <c r="M38" s="72"/>
      <c r="N38" s="72"/>
    </row>
    <row r="39" spans="1:14" s="8" customFormat="1" ht="15.75" customHeight="1">
      <c r="A39" s="138"/>
      <c r="B39" s="115" t="s">
        <v>22</v>
      </c>
      <c r="C39" s="71"/>
      <c r="D39" s="71"/>
      <c r="E39" s="71"/>
      <c r="F39" s="71"/>
      <c r="G39" s="71"/>
      <c r="H39" s="71"/>
      <c r="I39" s="71"/>
      <c r="J39" s="71"/>
      <c r="K39" s="164" t="s">
        <v>116</v>
      </c>
      <c r="L39" s="71"/>
      <c r="M39" s="71"/>
      <c r="N39" s="71"/>
    </row>
    <row r="40" spans="1:14" s="8" customFormat="1" ht="15.75" customHeight="1">
      <c r="A40" s="138"/>
      <c r="B40" s="116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</row>
    <row r="41" spans="1:14" s="8" customFormat="1" ht="19.5" customHeight="1">
      <c r="A41" s="138"/>
      <c r="B41" s="115" t="s">
        <v>23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1:14" s="8" customFormat="1" ht="18" customHeight="1">
      <c r="A42" s="116"/>
      <c r="B42" s="116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s="8" customFormat="1" ht="26.25" customHeight="1">
      <c r="A43" s="117" t="s">
        <v>17</v>
      </c>
      <c r="B43" s="118"/>
      <c r="C43" s="129"/>
      <c r="D43" s="132" t="s">
        <v>59</v>
      </c>
      <c r="E43" s="42"/>
      <c r="F43" s="42"/>
      <c r="G43" s="55"/>
      <c r="H43" s="42"/>
      <c r="I43" s="44"/>
      <c r="J43" s="47"/>
      <c r="K43" s="80" t="s">
        <v>58</v>
      </c>
      <c r="L43" s="129"/>
      <c r="M43" s="55"/>
      <c r="N43" s="119"/>
    </row>
    <row r="44" spans="1:14" ht="12">
      <c r="A44" s="75"/>
      <c r="B44" s="76"/>
      <c r="C44" s="129"/>
      <c r="D44" s="132"/>
      <c r="E44" s="42"/>
      <c r="F44" s="42"/>
      <c r="G44" s="56"/>
      <c r="H44" s="42"/>
      <c r="I44" s="45"/>
      <c r="J44" s="48"/>
      <c r="K44" s="81"/>
      <c r="L44" s="129"/>
      <c r="M44" s="56"/>
      <c r="N44" s="120"/>
    </row>
    <row r="45" spans="1:14" ht="12">
      <c r="A45" s="77"/>
      <c r="B45" s="78"/>
      <c r="C45" s="129"/>
      <c r="D45" s="132"/>
      <c r="E45" s="42"/>
      <c r="F45" s="42"/>
      <c r="G45" s="56"/>
      <c r="H45" s="42"/>
      <c r="I45" s="46"/>
      <c r="J45" s="49"/>
      <c r="K45" s="81"/>
      <c r="L45" s="129"/>
      <c r="M45" s="56"/>
      <c r="N45" s="121"/>
    </row>
    <row r="46" spans="1:14" ht="12.75" customHeight="1" hidden="1">
      <c r="A46" s="122"/>
      <c r="B46" s="123"/>
      <c r="C46" s="60"/>
      <c r="D46" s="85"/>
      <c r="E46" s="57"/>
      <c r="F46" s="57"/>
      <c r="G46" s="61"/>
      <c r="H46" s="61"/>
      <c r="I46" s="3"/>
      <c r="J46" s="9"/>
      <c r="K46" s="57"/>
      <c r="L46" s="79"/>
      <c r="M46" s="79"/>
      <c r="N46" s="130"/>
    </row>
    <row r="47" spans="1:14" ht="12.75" customHeight="1" hidden="1">
      <c r="A47" s="124"/>
      <c r="B47" s="125"/>
      <c r="C47" s="60"/>
      <c r="D47" s="85"/>
      <c r="E47" s="57"/>
      <c r="F47" s="57"/>
      <c r="G47" s="61"/>
      <c r="H47" s="61"/>
      <c r="I47" s="3"/>
      <c r="J47" s="10"/>
      <c r="K47" s="57"/>
      <c r="L47" s="79"/>
      <c r="M47" s="79"/>
      <c r="N47" s="131"/>
    </row>
    <row r="48" spans="1:14" ht="27.75" customHeight="1">
      <c r="A48" s="126" t="s">
        <v>18</v>
      </c>
      <c r="B48" s="118"/>
      <c r="C48" s="80" t="s">
        <v>28</v>
      </c>
      <c r="D48" s="80" t="s">
        <v>30</v>
      </c>
      <c r="E48" s="80" t="s">
        <v>43</v>
      </c>
      <c r="F48" s="42"/>
      <c r="G48" s="42"/>
      <c r="H48" s="42"/>
      <c r="I48" s="17"/>
      <c r="J48" s="50"/>
      <c r="K48" s="83" t="s">
        <v>32</v>
      </c>
      <c r="L48" s="83" t="s">
        <v>31</v>
      </c>
      <c r="M48" s="42"/>
      <c r="N48" s="17"/>
    </row>
    <row r="49" spans="1:14" ht="21" customHeight="1">
      <c r="A49" s="127"/>
      <c r="B49" s="128"/>
      <c r="C49" s="80"/>
      <c r="D49" s="80"/>
      <c r="E49" s="80"/>
      <c r="F49" s="42"/>
      <c r="G49" s="42"/>
      <c r="H49" s="42"/>
      <c r="I49" s="18"/>
      <c r="J49" s="51"/>
      <c r="K49" s="83"/>
      <c r="L49" s="83"/>
      <c r="M49" s="42"/>
      <c r="N49" s="18"/>
    </row>
    <row r="50" spans="1:14" ht="27" customHeight="1">
      <c r="A50" s="126" t="s">
        <v>25</v>
      </c>
      <c r="B50" s="118"/>
      <c r="C50" s="11" t="s">
        <v>37</v>
      </c>
      <c r="D50" s="19"/>
      <c r="E50" s="12" t="s">
        <v>38</v>
      </c>
      <c r="F50" s="19"/>
      <c r="G50" s="11" t="s">
        <v>36</v>
      </c>
      <c r="H50" s="19"/>
      <c r="I50" s="54"/>
      <c r="J50" s="52"/>
      <c r="K50" s="80" t="s">
        <v>27</v>
      </c>
      <c r="L50" s="80" t="s">
        <v>33</v>
      </c>
      <c r="M50" s="15" t="s">
        <v>34</v>
      </c>
      <c r="N50" s="54"/>
    </row>
    <row r="51" spans="1:14" ht="22.5" customHeight="1">
      <c r="A51" s="136"/>
      <c r="B51" s="76"/>
      <c r="C51" s="62"/>
      <c r="D51" s="12" t="s">
        <v>42</v>
      </c>
      <c r="E51" s="137" t="s">
        <v>26</v>
      </c>
      <c r="F51" s="137"/>
      <c r="G51" s="11" t="s">
        <v>40</v>
      </c>
      <c r="H51" s="20"/>
      <c r="I51" s="54"/>
      <c r="J51" s="53"/>
      <c r="K51" s="83"/>
      <c r="L51" s="80"/>
      <c r="M51" s="58" t="s">
        <v>35</v>
      </c>
      <c r="N51" s="54"/>
    </row>
    <row r="52" spans="1:14" ht="30.75" customHeight="1">
      <c r="A52" s="127"/>
      <c r="B52" s="128"/>
      <c r="C52" s="23"/>
      <c r="D52" s="22"/>
      <c r="E52" s="21" t="s">
        <v>39</v>
      </c>
      <c r="F52" s="21" t="s">
        <v>41</v>
      </c>
      <c r="G52" s="22"/>
      <c r="H52" s="22"/>
      <c r="I52" s="59"/>
      <c r="J52" s="22"/>
      <c r="K52" s="22"/>
      <c r="L52" s="22"/>
      <c r="M52" s="22"/>
      <c r="N52" s="22"/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</sheetData>
  <sheetProtection/>
  <mergeCells count="79">
    <mergeCell ref="H19:I19"/>
    <mergeCell ref="F19:G19"/>
    <mergeCell ref="A50:B52"/>
    <mergeCell ref="E51:F51"/>
    <mergeCell ref="L48:L49"/>
    <mergeCell ref="K48:K49"/>
    <mergeCell ref="A37:A42"/>
    <mergeCell ref="B37:B38"/>
    <mergeCell ref="B39:B40"/>
    <mergeCell ref="L46:L47"/>
    <mergeCell ref="N39:N40"/>
    <mergeCell ref="A46:B47"/>
    <mergeCell ref="A48:B49"/>
    <mergeCell ref="C48:C49"/>
    <mergeCell ref="D48:D49"/>
    <mergeCell ref="C43:C45"/>
    <mergeCell ref="N46:N47"/>
    <mergeCell ref="D43:D45"/>
    <mergeCell ref="L43:L45"/>
    <mergeCell ref="N41:N42"/>
    <mergeCell ref="A5:B9"/>
    <mergeCell ref="A10:B11"/>
    <mergeCell ref="A12:B13"/>
    <mergeCell ref="A17:N17"/>
    <mergeCell ref="B41:B42"/>
    <mergeCell ref="A43:B45"/>
    <mergeCell ref="N43:N45"/>
    <mergeCell ref="N37:N38"/>
    <mergeCell ref="H39:H40"/>
    <mergeCell ref="K39:K40"/>
    <mergeCell ref="A20:N20"/>
    <mergeCell ref="A28:B34"/>
    <mergeCell ref="E39:E40"/>
    <mergeCell ref="J37:J38"/>
    <mergeCell ref="F37:F38"/>
    <mergeCell ref="A1:B4"/>
    <mergeCell ref="A18:B18"/>
    <mergeCell ref="A14:B14"/>
    <mergeCell ref="A15:B15"/>
    <mergeCell ref="A16:B16"/>
    <mergeCell ref="A36:B36"/>
    <mergeCell ref="I39:I40"/>
    <mergeCell ref="J39:J40"/>
    <mergeCell ref="I37:I38"/>
    <mergeCell ref="E37:E38"/>
    <mergeCell ref="C37:C38"/>
    <mergeCell ref="G37:G38"/>
    <mergeCell ref="H37:H38"/>
    <mergeCell ref="F39:F40"/>
    <mergeCell ref="L39:L40"/>
    <mergeCell ref="L50:L51"/>
    <mergeCell ref="K50:K51"/>
    <mergeCell ref="C36:N36"/>
    <mergeCell ref="C39:C40"/>
    <mergeCell ref="D46:D47"/>
    <mergeCell ref="K37:K38"/>
    <mergeCell ref="E48:E49"/>
    <mergeCell ref="M37:M38"/>
    <mergeCell ref="D39:D40"/>
    <mergeCell ref="G41:G42"/>
    <mergeCell ref="H41:H42"/>
    <mergeCell ref="L19:N19"/>
    <mergeCell ref="G39:G40"/>
    <mergeCell ref="M39:M40"/>
    <mergeCell ref="K43:K45"/>
    <mergeCell ref="K41:K42"/>
    <mergeCell ref="L41:L42"/>
    <mergeCell ref="M41:M42"/>
    <mergeCell ref="L37:L38"/>
    <mergeCell ref="K18:L18"/>
    <mergeCell ref="I41:I42"/>
    <mergeCell ref="F41:F42"/>
    <mergeCell ref="D37:D38"/>
    <mergeCell ref="A21:B26"/>
    <mergeCell ref="M46:M47"/>
    <mergeCell ref="J41:J42"/>
    <mergeCell ref="C41:C42"/>
    <mergeCell ref="D41:D42"/>
    <mergeCell ref="E41:E42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27"/>
  <sheetViews>
    <sheetView zoomScalePageLayoutView="0" workbookViewId="0" topLeftCell="A1">
      <selection activeCell="B10" sqref="B10:M10"/>
    </sheetView>
  </sheetViews>
  <sheetFormatPr defaultColWidth="9.140625" defaultRowHeight="12.75"/>
  <cols>
    <col min="1" max="1" width="13.8515625" style="0" bestFit="1" customWidth="1"/>
    <col min="2" max="2" width="19.421875" style="0" bestFit="1" customWidth="1"/>
    <col min="3" max="11" width="20.8515625" style="0" bestFit="1" customWidth="1"/>
    <col min="12" max="12" width="18.8515625" style="0" bestFit="1" customWidth="1"/>
    <col min="13" max="13" width="16.8515625" style="0" customWidth="1"/>
    <col min="14" max="14" width="11.140625" style="0" bestFit="1" customWidth="1"/>
    <col min="15" max="15" width="10.00390625" style="0" bestFit="1" customWidth="1"/>
  </cols>
  <sheetData>
    <row r="2" ht="12.75" thickBot="1"/>
    <row r="3" spans="1:14" ht="15.75" thickBot="1">
      <c r="A3" s="28">
        <v>5056325.210000001</v>
      </c>
      <c r="B3" s="29">
        <v>11380960.579999998</v>
      </c>
      <c r="C3" s="29">
        <v>34906664.26</v>
      </c>
      <c r="D3" s="29">
        <v>54272554.580000006</v>
      </c>
      <c r="E3" s="29">
        <v>44038933.199999996</v>
      </c>
      <c r="F3" s="29">
        <v>45834904.28000001</v>
      </c>
      <c r="G3" s="29">
        <v>37949302.428168625</v>
      </c>
      <c r="H3" s="30">
        <v>29367087.653087225</v>
      </c>
      <c r="I3" s="30">
        <v>16624477.551212907</v>
      </c>
      <c r="J3" s="30">
        <v>10328026.554259893</v>
      </c>
      <c r="K3" s="31">
        <v>7091365.858872</v>
      </c>
      <c r="L3" s="30">
        <v>8401493.37575243</v>
      </c>
      <c r="N3" s="35">
        <f>SUM(A3:L3)</f>
        <v>305252095.53135306</v>
      </c>
    </row>
    <row r="4" ht="12.75" thickTop="1"/>
    <row r="7" ht="12.75" thickBot="1"/>
    <row r="8" spans="2:13" ht="15.75" thickBot="1">
      <c r="B8" s="36">
        <v>5056325.210000001</v>
      </c>
      <c r="C8" s="37">
        <v>11380960.579999998</v>
      </c>
      <c r="D8" s="37">
        <v>34906664.26</v>
      </c>
      <c r="E8" s="37">
        <v>54272554.580000006</v>
      </c>
      <c r="F8" s="37">
        <v>44038933.199999996</v>
      </c>
      <c r="G8" s="37">
        <v>45834904.28000001</v>
      </c>
      <c r="H8" s="37">
        <v>37949302.428168625</v>
      </c>
      <c r="I8" s="38">
        <v>29367087.653087225</v>
      </c>
      <c r="J8" s="38">
        <v>16624477.551212907</v>
      </c>
      <c r="K8" s="38">
        <v>10328026.5542599</v>
      </c>
      <c r="L8" s="39">
        <v>7091365.858872</v>
      </c>
      <c r="M8" s="38">
        <v>8401493.37575243</v>
      </c>
    </row>
    <row r="9" spans="2:13" ht="12.75" thickTop="1">
      <c r="B9" s="32">
        <v>-0.05114918606775187</v>
      </c>
      <c r="C9" s="26">
        <v>0.8968945962840966</v>
      </c>
      <c r="D9" s="26">
        <v>0.8207735891306192</v>
      </c>
      <c r="E9" s="32">
        <v>-0.137245886722023</v>
      </c>
      <c r="F9" s="32">
        <v>-0.2445009432356301</v>
      </c>
      <c r="G9" s="26">
        <v>0.17118118773163693</v>
      </c>
      <c r="H9" s="26">
        <v>0.16641556650494138</v>
      </c>
      <c r="I9" s="26">
        <v>0.09654267217750045</v>
      </c>
      <c r="J9" s="26">
        <v>0.004030159444227355</v>
      </c>
      <c r="K9" s="26">
        <v>0.048256459930040796</v>
      </c>
      <c r="L9" s="26">
        <v>0.07565924963354997</v>
      </c>
      <c r="M9" s="26">
        <v>0.048409064258842616</v>
      </c>
    </row>
    <row r="10" spans="2:13" ht="12">
      <c r="B10">
        <v>0.2</v>
      </c>
      <c r="C10">
        <v>-0.25</v>
      </c>
      <c r="D10">
        <v>-0.25</v>
      </c>
      <c r="E10">
        <v>0.3</v>
      </c>
      <c r="F10">
        <v>0.5</v>
      </c>
      <c r="G10">
        <v>0.08</v>
      </c>
      <c r="H10">
        <v>0.08</v>
      </c>
      <c r="I10">
        <v>0.1</v>
      </c>
      <c r="J10">
        <v>0.15</v>
      </c>
      <c r="K10">
        <v>0.15</v>
      </c>
      <c r="L10">
        <v>0.15</v>
      </c>
      <c r="M10">
        <v>0.15</v>
      </c>
    </row>
    <row r="11" spans="2:13" ht="12">
      <c r="B11">
        <f>SUM(B8*0.2)</f>
        <v>1011265.0420000002</v>
      </c>
      <c r="C11">
        <f>SUM(C8*(-0.25))</f>
        <v>-2845240.1449999996</v>
      </c>
      <c r="D11" s="16">
        <f>SUM(D8*(-0.25))</f>
        <v>-8726666.065</v>
      </c>
      <c r="E11">
        <f>SUM(E8*0.3)</f>
        <v>16281766.374000002</v>
      </c>
      <c r="F11">
        <f>SUM(F8*0.5)</f>
        <v>22019466.599999998</v>
      </c>
      <c r="G11">
        <f>SUM(G8*0.08)</f>
        <v>3666792.342400001</v>
      </c>
      <c r="H11" s="16">
        <f>SUM(H8*0.08)</f>
        <v>3035944.19425349</v>
      </c>
      <c r="I11" s="16">
        <f>SUM(I8*0.1)</f>
        <v>2936708.765308723</v>
      </c>
      <c r="J11">
        <f>SUM(J8*0.15)</f>
        <v>2493671.632681936</v>
      </c>
      <c r="K11" s="16">
        <f>SUM(K8*0.15)</f>
        <v>1549203.983138985</v>
      </c>
      <c r="L11" s="16">
        <f>SUM(L8*0.12)</f>
        <v>850963.90306464</v>
      </c>
      <c r="M11" s="16">
        <f>SUM(M8*0.15)</f>
        <v>1260224.0063628645</v>
      </c>
    </row>
    <row r="13" spans="2:15" ht="12">
      <c r="B13" s="40">
        <f>SUM(B8+B11)</f>
        <v>6067590.252000001</v>
      </c>
      <c r="C13" s="40">
        <f aca="true" t="shared" si="0" ref="C13:M13">SUM(C8+C11)</f>
        <v>8535720.434999999</v>
      </c>
      <c r="D13" s="40">
        <f>SUM(D8+D11)</f>
        <v>26179998.195</v>
      </c>
      <c r="E13" s="40">
        <f t="shared" si="0"/>
        <v>70554320.95400001</v>
      </c>
      <c r="F13" s="40">
        <f t="shared" si="0"/>
        <v>66058399.8</v>
      </c>
      <c r="G13" s="40">
        <f t="shared" si="0"/>
        <v>49501696.62240001</v>
      </c>
      <c r="H13" s="40">
        <f>SUM(H8+H11)</f>
        <v>40985246.622422114</v>
      </c>
      <c r="I13" s="40">
        <f t="shared" si="0"/>
        <v>32303796.418395948</v>
      </c>
      <c r="J13" s="40">
        <f t="shared" si="0"/>
        <v>19118149.183894843</v>
      </c>
      <c r="K13" s="40">
        <f t="shared" si="0"/>
        <v>11877230.537398886</v>
      </c>
      <c r="L13" s="40">
        <f t="shared" si="0"/>
        <v>7942329.76193664</v>
      </c>
      <c r="M13" s="40">
        <f t="shared" si="0"/>
        <v>9661717.382115295</v>
      </c>
      <c r="O13" s="40">
        <f>SUM(B13:M13)</f>
        <v>348786196.1645638</v>
      </c>
    </row>
    <row r="26" ht="12">
      <c r="D26">
        <v>305000000</v>
      </c>
    </row>
    <row r="27" spans="4:5" ht="12">
      <c r="D27">
        <f>SUM(D26*0.14)</f>
        <v>42700000.00000001</v>
      </c>
      <c r="E27">
        <f>SUM(D27+D26)</f>
        <v>347700000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13.57421875" style="0" bestFit="1" customWidth="1"/>
    <col min="2" max="2" width="27.28125" style="0" bestFit="1" customWidth="1"/>
    <col min="3" max="3" width="28.421875" style="0" customWidth="1"/>
    <col min="4" max="4" width="11.8515625" style="0" customWidth="1"/>
    <col min="5" max="5" width="29.421875" style="0" customWidth="1"/>
    <col min="6" max="6" width="21.140625" style="0" customWidth="1"/>
    <col min="7" max="7" width="11.7109375" style="0" customWidth="1"/>
    <col min="8" max="8" width="13.00390625" style="0" customWidth="1"/>
    <col min="9" max="9" width="11.7109375" style="0" bestFit="1" customWidth="1"/>
    <col min="10" max="10" width="13.00390625" style="0" bestFit="1" customWidth="1"/>
  </cols>
  <sheetData>
    <row r="1" spans="1:2" ht="12">
      <c r="A1" s="144" t="s">
        <v>92</v>
      </c>
      <c r="B1" s="145" t="s">
        <v>95</v>
      </c>
    </row>
    <row r="2" spans="1:2" ht="12">
      <c r="A2" s="144" t="s">
        <v>96</v>
      </c>
      <c r="B2" s="146" t="s">
        <v>93</v>
      </c>
    </row>
    <row r="3" spans="1:2" ht="12">
      <c r="A3" s="145" t="s">
        <v>80</v>
      </c>
      <c r="B3" s="147">
        <v>10</v>
      </c>
    </row>
    <row r="4" spans="1:2" ht="12">
      <c r="A4" s="149" t="s">
        <v>94</v>
      </c>
      <c r="B4" s="148">
        <v>10</v>
      </c>
    </row>
  </sheetData>
  <sheetProtection/>
  <printOptions/>
  <pageMargins left="0.7" right="0.7" top="0.75" bottom="0.75" header="0.3" footer="0.3"/>
  <pageSetup orientation="portrait" paperSize="9"/>
  <customProperties>
    <customPr name="_pios_id" r:id="rId1"/>
    <customPr name="CofWorksheetTyp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FRUZYNSKI DARIUSZ (POLAND)</dc:creator>
  <cp:keywords/>
  <dc:description/>
  <cp:lastModifiedBy>BORGOSZ KAMIL (SOSNO445)</cp:lastModifiedBy>
  <dcterms:created xsi:type="dcterms:W3CDTF">2016-11-05T08:55:46Z</dcterms:created>
  <dcterms:modified xsi:type="dcterms:W3CDTF">2019-08-13T09:23:16Z</dcterms:modified>
  <cp:category/>
  <cp:version/>
  <cp:contentType/>
  <cp:contentStatus/>
</cp:coreProperties>
</file>